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18015" windowHeight="97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77" i="1" l="1"/>
  <c r="O69" i="1"/>
  <c r="F69" i="1"/>
  <c r="O86" i="1"/>
  <c r="M65" i="1"/>
  <c r="M83" i="1"/>
  <c r="L47" i="1" l="1"/>
  <c r="F47" i="1" s="1"/>
  <c r="D47" i="1" s="1"/>
  <c r="O49" i="1"/>
  <c r="L62" i="1"/>
  <c r="L67" i="1" l="1"/>
  <c r="K67" i="1"/>
  <c r="K66" i="1" s="1"/>
  <c r="G67" i="1"/>
  <c r="E67" i="1"/>
  <c r="E83" i="1"/>
  <c r="F83" i="1"/>
  <c r="G83" i="1"/>
  <c r="N83" i="1"/>
  <c r="L83" i="1"/>
  <c r="D85" i="1"/>
  <c r="D84" i="1"/>
  <c r="O85" i="1"/>
  <c r="O84" i="1"/>
  <c r="N78" i="1"/>
  <c r="N66" i="1" s="1"/>
  <c r="M78" i="1"/>
  <c r="M66" i="1" s="1"/>
  <c r="H78" i="1"/>
  <c r="G78" i="1"/>
  <c r="F78" i="1"/>
  <c r="E78" i="1"/>
  <c r="O82" i="1"/>
  <c r="O80" i="1"/>
  <c r="D79" i="1"/>
  <c r="D78" i="1" s="1"/>
  <c r="O76" i="1"/>
  <c r="O75" i="1"/>
  <c r="G75" i="1"/>
  <c r="E75" i="1"/>
  <c r="F75" i="1"/>
  <c r="D76" i="1"/>
  <c r="D75" i="1" s="1"/>
  <c r="O73" i="1"/>
  <c r="O74" i="1"/>
  <c r="O88" i="1" s="1"/>
  <c r="D72" i="1"/>
  <c r="D71" i="1"/>
  <c r="F70" i="1"/>
  <c r="D70" i="1" s="1"/>
  <c r="F68" i="1"/>
  <c r="D68" i="1" s="1"/>
  <c r="D67" i="1" s="1"/>
  <c r="D66" i="1" l="1"/>
  <c r="L66" i="1"/>
  <c r="E66" i="1"/>
  <c r="D83" i="1"/>
  <c r="F67" i="1"/>
  <c r="F66" i="1" s="1"/>
  <c r="N51" i="1"/>
  <c r="N50" i="1" s="1"/>
  <c r="M51" i="1"/>
  <c r="M50" i="1" s="1"/>
  <c r="L51" i="1"/>
  <c r="K51" i="1"/>
  <c r="K50" i="1" s="1"/>
  <c r="E51" i="1"/>
  <c r="G51" i="1"/>
  <c r="G62" i="1"/>
  <c r="E62" i="1"/>
  <c r="D64" i="1"/>
  <c r="O61" i="1"/>
  <c r="K62" i="1"/>
  <c r="D61" i="1"/>
  <c r="D60" i="1"/>
  <c r="F59" i="1"/>
  <c r="D59" i="1" s="1"/>
  <c r="F58" i="1"/>
  <c r="D58" i="1" s="1"/>
  <c r="F56" i="1"/>
  <c r="D56" i="1" s="1"/>
  <c r="F55" i="1"/>
  <c r="D55" i="1" s="1"/>
  <c r="F54" i="1"/>
  <c r="F52" i="1"/>
  <c r="N47" i="1"/>
  <c r="M47" i="1"/>
  <c r="G47" i="1"/>
  <c r="G38" i="1"/>
  <c r="N38" i="1"/>
  <c r="M38" i="1"/>
  <c r="D49" i="1"/>
  <c r="D48" i="1"/>
  <c r="F45" i="1"/>
  <c r="D45" i="1" s="1"/>
  <c r="F42" i="1"/>
  <c r="D42" i="1" s="1"/>
  <c r="F41" i="1"/>
  <c r="D41" i="1" s="1"/>
  <c r="J17" i="1"/>
  <c r="J16" i="1" s="1"/>
  <c r="I17" i="1"/>
  <c r="I16" i="1" s="1"/>
  <c r="D26" i="1"/>
  <c r="D30" i="1"/>
  <c r="G17" i="1"/>
  <c r="E17" i="1"/>
  <c r="L50" i="1" l="1"/>
  <c r="N16" i="1"/>
  <c r="M16" i="1"/>
  <c r="O47" i="1"/>
  <c r="F62" i="1"/>
  <c r="F51" i="1" s="1"/>
  <c r="D51" i="1" s="1"/>
  <c r="D52" i="1"/>
  <c r="E33" i="1"/>
  <c r="G33" i="1"/>
  <c r="I33" i="1"/>
  <c r="J33" i="1"/>
  <c r="F32" i="1"/>
  <c r="D32" i="1" s="1"/>
  <c r="F31" i="1"/>
  <c r="D31" i="1" s="1"/>
  <c r="F29" i="1"/>
  <c r="D29" i="1" s="1"/>
  <c r="F28" i="1"/>
  <c r="F27" i="1"/>
  <c r="D27" i="1" s="1"/>
  <c r="I24" i="1"/>
  <c r="J24" i="1"/>
  <c r="D62" i="1" l="1"/>
  <c r="I37" i="1"/>
  <c r="J37" i="1"/>
  <c r="F33" i="1"/>
  <c r="D28" i="1"/>
  <c r="E24" i="1"/>
  <c r="G24" i="1"/>
  <c r="O37" i="1" l="1"/>
  <c r="O96" i="1" l="1"/>
  <c r="O81" i="1"/>
  <c r="O87" i="1" s="1"/>
  <c r="O72" i="1"/>
  <c r="N62" i="1"/>
  <c r="O71" i="1" l="1"/>
  <c r="O79" i="1"/>
  <c r="L65" i="1"/>
  <c r="K65" i="1"/>
  <c r="M62" i="1"/>
  <c r="L46" i="1"/>
  <c r="K46" i="1"/>
  <c r="O64" i="1"/>
  <c r="O60" i="1"/>
  <c r="O59" i="1"/>
  <c r="O58" i="1"/>
  <c r="O57" i="1"/>
  <c r="D57" i="1"/>
  <c r="O56" i="1"/>
  <c r="O55" i="1"/>
  <c r="O54" i="1"/>
  <c r="O53" i="1"/>
  <c r="O52" i="1"/>
  <c r="O68" i="1"/>
  <c r="O48" i="1"/>
  <c r="E46" i="1"/>
  <c r="F46" i="1"/>
  <c r="O45" i="1"/>
  <c r="N43" i="1"/>
  <c r="M43" i="1"/>
  <c r="O42" i="1"/>
  <c r="O41" i="1"/>
  <c r="O40" i="1"/>
  <c r="O39" i="1"/>
  <c r="E43" i="1"/>
  <c r="E38" i="1" s="1"/>
  <c r="F43" i="1"/>
  <c r="L43" i="1"/>
  <c r="L38" i="1" s="1"/>
  <c r="L16" i="1" s="1"/>
  <c r="K43" i="1"/>
  <c r="K38" i="1" s="1"/>
  <c r="K16" i="1" s="1"/>
  <c r="O16" i="1" s="1"/>
  <c r="D35" i="1"/>
  <c r="F23" i="1"/>
  <c r="D23" i="1" s="1"/>
  <c r="F22" i="1"/>
  <c r="F21" i="1"/>
  <c r="D21" i="1" s="1"/>
  <c r="F20" i="1"/>
  <c r="D20" i="1" s="1"/>
  <c r="F18" i="1"/>
  <c r="D18" i="1" s="1"/>
  <c r="F38" i="1" l="1"/>
  <c r="O38" i="1"/>
  <c r="D17" i="1"/>
  <c r="D33" i="1"/>
  <c r="D24" i="1"/>
  <c r="O65" i="1"/>
  <c r="O62" i="1"/>
  <c r="O46" i="1"/>
  <c r="O43" i="1"/>
  <c r="O95" i="1"/>
  <c r="O94" i="1"/>
  <c r="D65" i="1" l="1"/>
  <c r="E65" i="1"/>
  <c r="F65" i="1"/>
  <c r="D40" i="1"/>
  <c r="D39" i="1"/>
  <c r="D46" i="1" l="1"/>
  <c r="D43" i="1"/>
  <c r="D38" i="1" s="1"/>
  <c r="O51" i="1" l="1"/>
  <c r="O67" i="1"/>
  <c r="O66" i="1" l="1"/>
  <c r="O50" i="1" l="1"/>
  <c r="O92" i="1"/>
  <c r="F19" i="1"/>
</calcChain>
</file>

<file path=xl/sharedStrings.xml><?xml version="1.0" encoding="utf-8"?>
<sst xmlns="http://schemas.openxmlformats.org/spreadsheetml/2006/main" count="225" uniqueCount="200">
  <si>
    <t>1 сем.</t>
  </si>
  <si>
    <t>2 сем</t>
  </si>
  <si>
    <t>3 сем.</t>
  </si>
  <si>
    <t>4 сем.</t>
  </si>
  <si>
    <t>5 сем.</t>
  </si>
  <si>
    <t>6 сем.</t>
  </si>
  <si>
    <t>I курс</t>
  </si>
  <si>
    <t>II курс</t>
  </si>
  <si>
    <t>III курс</t>
  </si>
  <si>
    <t>Распределение обязательной (аудиторной) нагрузки по курсам и семестрам (час. в семестр)</t>
  </si>
  <si>
    <t>Учебная нагрузка обучающихся</t>
  </si>
  <si>
    <t>(час.)</t>
  </si>
  <si>
    <t>Обязательная аудиторная</t>
  </si>
  <si>
    <t>в т.ч.</t>
  </si>
  <si>
    <t>курсовых 
работ
(проектов)</t>
  </si>
  <si>
    <t>лаб. и 
практических
занятий</t>
  </si>
  <si>
    <t xml:space="preserve">Всего занятий
</t>
  </si>
  <si>
    <t>самостоятельная учебная работа</t>
  </si>
  <si>
    <t>максимальная</t>
  </si>
  <si>
    <t>Формы промежуточной аттестации</t>
  </si>
  <si>
    <t>Наименование циклов, дисциплин, профессиональных модулей, МДК, практик</t>
  </si>
  <si>
    <t>Индекс</t>
  </si>
  <si>
    <t>Иностранный язык</t>
  </si>
  <si>
    <t>История</t>
  </si>
  <si>
    <t>Математика</t>
  </si>
  <si>
    <t>Информатика и ИКТ</t>
  </si>
  <si>
    <t>Физическая культура</t>
  </si>
  <si>
    <t>ОГСЭ.00</t>
  </si>
  <si>
    <t>Общий гуманитарный и
 социально-
экономический цикл</t>
  </si>
  <si>
    <t>ОГСЭ.01</t>
  </si>
  <si>
    <t>ОГСЭ.02</t>
  </si>
  <si>
    <t>ОГСЭ.03</t>
  </si>
  <si>
    <t>ОГСЭ.04</t>
  </si>
  <si>
    <t>ОГСЭ.05</t>
  </si>
  <si>
    <t>Основы философии</t>
  </si>
  <si>
    <t>Русский язык и культура
 речи</t>
  </si>
  <si>
    <t>ЕН.00</t>
  </si>
  <si>
    <t>Математический и 
общий
 естественнонаучный
 цикл</t>
  </si>
  <si>
    <t>ЕН.01</t>
  </si>
  <si>
    <t>ЕН.02</t>
  </si>
  <si>
    <t>Информационные
 технологии в
 профессиональной 
деятельности</t>
  </si>
  <si>
    <t>П.00</t>
  </si>
  <si>
    <t>Профессиональный цикл</t>
  </si>
  <si>
    <t>ОП.00</t>
  </si>
  <si>
    <t>Общепрофессиональные 
 дисциплины</t>
  </si>
  <si>
    <t>ОП.01</t>
  </si>
  <si>
    <t>Экономика организации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</si>
  <si>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</si>
  <si>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</si>
  <si>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</si>
  <si>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</si>
  <si>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</si>
  <si>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</si>
  <si>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</si>
  <si>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</si>
  <si>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</si>
  <si>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ПМ.00</t>
  </si>
  <si>
    <t>Профессиональные 
модули</t>
  </si>
  <si>
    <t>ПМ.01</t>
  </si>
  <si>
    <t>МДК.01.01</t>
  </si>
  <si>
    <t>ПМ.02</t>
  </si>
  <si>
    <t>МДК 02.01</t>
  </si>
  <si>
    <t>МДК 02.02</t>
  </si>
  <si>
    <t>ПМ.03.</t>
  </si>
  <si>
    <t>МДК 03.01.</t>
  </si>
  <si>
    <t xml:space="preserve">ПМ.04. </t>
  </si>
  <si>
    <t>МДК 04.01.</t>
  </si>
  <si>
    <t>Без первого курса</t>
  </si>
  <si>
    <t>Всего</t>
  </si>
  <si>
    <t>Производственная
 практика
 (преддипломная практика)</t>
  </si>
  <si>
    <t>ПДП</t>
  </si>
  <si>
    <t>ГИА</t>
  </si>
  <si>
    <t>Государственная 
(итоговая) аттестация</t>
  </si>
  <si>
    <t>учебная 
практика
(нед.)</t>
  </si>
  <si>
    <t>дисципл
и МДК
(нед.)</t>
  </si>
  <si>
    <t>производ.
практика
(нед.)</t>
  </si>
  <si>
    <t>преддипл
практика
(нед.)</t>
  </si>
  <si>
    <t>экзаменов</t>
  </si>
  <si>
    <t>Диф.
зачетов</t>
  </si>
  <si>
    <t>Зачетов</t>
  </si>
  <si>
    <t>.-,ДЗ</t>
  </si>
  <si>
    <t>.-, ДЗ</t>
  </si>
  <si>
    <t>.-,Э</t>
  </si>
  <si>
    <t>З,З;З,З;
З,ДЗ</t>
  </si>
  <si>
    <t>.-, Э</t>
  </si>
  <si>
    <t>,-,ДЗ</t>
  </si>
  <si>
    <t>5З/15ДЗ/
9Э</t>
  </si>
  <si>
    <t>3З/11ДЗ/
5Э</t>
  </si>
  <si>
    <t>вариативная часть</t>
  </si>
  <si>
    <t>Всего с 1 курсом</t>
  </si>
  <si>
    <t xml:space="preserve">Консультации на учебную группу по 100 часов в год (400 час.)
Государственная итоговая аттестация
1. Программа базовой подготовки
1.1 Дипломный проект
Выполнение дипломного проекта с 22.05 по 16.06 (всего 4 нед.)
Защита дипломного проекта с 17.06 по 30.06 ( всего 2 нед.)
</t>
  </si>
  <si>
    <t xml:space="preserve">О.ОО </t>
  </si>
  <si>
    <t>ОУДб.01</t>
  </si>
  <si>
    <t>ОУДб.02</t>
  </si>
  <si>
    <t>ОУДб.03</t>
  </si>
  <si>
    <t>ОУДб.04</t>
  </si>
  <si>
    <t>ОУДб.05</t>
  </si>
  <si>
    <t>ОУДб.06</t>
  </si>
  <si>
    <t>Общеобразовательный цикл</t>
  </si>
  <si>
    <t xml:space="preserve">Общие </t>
  </si>
  <si>
    <t xml:space="preserve">История </t>
  </si>
  <si>
    <t xml:space="preserve">Физическая культура </t>
  </si>
  <si>
    <t xml:space="preserve">Основы безопасности жизнедеятельности </t>
  </si>
  <si>
    <t xml:space="preserve"> -.Э</t>
  </si>
  <si>
    <t>,ДЗ</t>
  </si>
  <si>
    <t>з,ДЗ</t>
  </si>
  <si>
    <t xml:space="preserve"> -ДЗ</t>
  </si>
  <si>
    <t>Русский язык и литература. Ч.1. Русский язык.  - 78 ч                               Ч. 2Литература - 117ч</t>
  </si>
  <si>
    <t>Математика: алгебра и начала анализа; геометрия</t>
  </si>
  <si>
    <t>По выбору из обязательных предметных областей</t>
  </si>
  <si>
    <t>ОУД.п. 07</t>
  </si>
  <si>
    <t>ОУД.б. 08</t>
  </si>
  <si>
    <t>Обществознание ( вкл. Экономику и право)</t>
  </si>
  <si>
    <t>География</t>
  </si>
  <si>
    <t>-,Дз</t>
  </si>
  <si>
    <t xml:space="preserve">Экология </t>
  </si>
  <si>
    <t>ДЗ</t>
  </si>
  <si>
    <t>0З/5 Дз/2 Э</t>
  </si>
  <si>
    <t xml:space="preserve">Дополнительные </t>
  </si>
  <si>
    <t>УД</t>
  </si>
  <si>
    <t>Введение в специальность</t>
  </si>
  <si>
    <t>-,З</t>
  </si>
  <si>
    <t>Индивидуальный проект</t>
  </si>
  <si>
    <t>всего из В.Ч.</t>
  </si>
  <si>
    <r>
      <t>о</t>
    </r>
    <r>
      <rPr>
        <i/>
        <sz val="10"/>
        <color theme="1"/>
        <rFont val="Times New Roman"/>
        <family val="1"/>
        <charset val="204"/>
      </rPr>
      <t>бязательные из ОГСЭ</t>
    </r>
  </si>
  <si>
    <t>1З/6ДЗ/
0Э</t>
  </si>
  <si>
    <t>0З/2ДЗ/
0Э</t>
  </si>
  <si>
    <t>всего из обязательных по ОП</t>
  </si>
  <si>
    <t>всего</t>
  </si>
  <si>
    <t>1З/1Дз/0Э</t>
  </si>
  <si>
    <t>0З/3ДЗ/2Э</t>
  </si>
  <si>
    <t xml:space="preserve">естествознание </t>
  </si>
  <si>
    <t>ОУД.б. 09</t>
  </si>
  <si>
    <t>.ДЗ,Э</t>
  </si>
  <si>
    <t>ОУДб.10</t>
  </si>
  <si>
    <t>ОУДб.11</t>
  </si>
  <si>
    <t>ОУД.12</t>
  </si>
  <si>
    <t xml:space="preserve">Экономика </t>
  </si>
  <si>
    <t>ОУД.13</t>
  </si>
  <si>
    <t>Право</t>
  </si>
  <si>
    <t>17 нед</t>
  </si>
  <si>
    <t>22нед</t>
  </si>
  <si>
    <t>.-,ДЗ,-,-</t>
  </si>
  <si>
    <t>ДЗ,-,-,-,-</t>
  </si>
  <si>
    <t>.-,ДЗ,.-,
.-, ДЗ</t>
  </si>
  <si>
    <t>_,ДЗ</t>
  </si>
  <si>
    <t>,-ДЗ</t>
  </si>
  <si>
    <t>Статистика</t>
  </si>
  <si>
    <t>Менеджмент</t>
  </si>
  <si>
    <t xml:space="preserve">Документальное обеспечение управления </t>
  </si>
  <si>
    <t xml:space="preserve">Правовое обеспечение профессиональной деятельности </t>
  </si>
  <si>
    <t>Финансы, денежное обращение и кредит</t>
  </si>
  <si>
    <t>-,Э</t>
  </si>
  <si>
    <t>Налоги и налогообложение</t>
  </si>
  <si>
    <t>Основы бухгалтерского учета</t>
  </si>
  <si>
    <t>ДЗ-</t>
  </si>
  <si>
    <t>Аудит</t>
  </si>
  <si>
    <t>,-,З</t>
  </si>
  <si>
    <t>Безопасность жизнедеятельности</t>
  </si>
  <si>
    <t>ОП.11</t>
  </si>
  <si>
    <t>Бухгалтерский учет в лесном хозяйстве</t>
  </si>
  <si>
    <t>З,-</t>
  </si>
  <si>
    <t>2З/7ДЗ/
2Э</t>
  </si>
  <si>
    <t>Документирование хозяйственных операций и ведение бухгалтерского  учета имущества организации</t>
  </si>
  <si>
    <t xml:space="preserve">Практические основы бухгальтерского учета имущества организации </t>
  </si>
  <si>
    <t>,Э</t>
  </si>
  <si>
    <t>ПП.01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</si>
  <si>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 организации</t>
  </si>
  <si>
    <t>Практические основы бухгалтерского учета источников формирования имущества организации</t>
  </si>
  <si>
    <t>0З/1ДЗ /1Эк</t>
  </si>
  <si>
    <t>Бухгалтерская технология проведения и оформления инвентаризации</t>
  </si>
  <si>
    <t>УП.02</t>
  </si>
  <si>
    <t>ПП.02</t>
  </si>
  <si>
    <t>Проведение расчетов с бюджетом и внебюджетными фондами</t>
  </si>
  <si>
    <t>Организация расчетов с бюджетом и внебюджетными фондами</t>
  </si>
  <si>
    <t>–,Э</t>
  </si>
  <si>
    <t>ПП.03</t>
  </si>
  <si>
    <t xml:space="preserve">Составление и использование бухгалтерской отчетности </t>
  </si>
  <si>
    <t>0З/0ДЗ/1Э</t>
  </si>
  <si>
    <t xml:space="preserve">Технология составления бухгалтерской отчетности  </t>
  </si>
  <si>
    <t>–,ДЗ</t>
  </si>
  <si>
    <t>МДК.04.02</t>
  </si>
  <si>
    <t>Основы анализа бухгалтерской отчетности</t>
  </si>
  <si>
    <t>УП.04</t>
  </si>
  <si>
    <t>ПП.04</t>
  </si>
  <si>
    <t>ПМ.05</t>
  </si>
  <si>
    <t>Выполнение работ по одной или нескольким профессиям рабочих,должностям служащих</t>
  </si>
  <si>
    <t>МДК 05.01</t>
  </si>
  <si>
    <t>Организация наличного и безналичного денежного обращения</t>
  </si>
  <si>
    <t>МДК 05.02</t>
  </si>
  <si>
    <t>Порядок ведения кассовых операций и условия работы с денежной наличностью</t>
  </si>
  <si>
    <t>УП.05</t>
  </si>
  <si>
    <t>19 нед</t>
  </si>
  <si>
    <t>2. План учебного процесса основной профессиональной образовательной программы по специальности 
38.02.01.Экономика и бухгалтерский учет</t>
  </si>
  <si>
    <t>9,5 нед</t>
  </si>
  <si>
    <t>13,5нед</t>
  </si>
  <si>
    <t>59 нед</t>
  </si>
  <si>
    <t>6 нед</t>
  </si>
  <si>
    <t>1</t>
  </si>
  <si>
    <t>4нед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</si>
</sst>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5" tint="-0.249977111117893"/>
      <name val="Times New Roman"/>
      <family val="1"/>
      <charset val="204"/>
    </font>
    <font>
      <sz val="10"/>
      <color theme="5" tint="-0.249977111117893"/>
      <name val="Times New Roman"/>
      <family val="1"/>
      <charset val="204"/>
    </font>
    <font>
      <b/>
      <sz val="9"/>
      <color theme="5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2" fillId="5" borderId="5" xfId="0" applyFont="1" applyFill="1" applyBorder="1"/>
    <xf numFmtId="0" fontId="1" fillId="0" borderId="5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0" xfId="0" applyFont="1"/>
    <xf numFmtId="0" fontId="0" fillId="0" borderId="0" xfId="0" applyFont="1"/>
    <xf numFmtId="0" fontId="5" fillId="0" borderId="1" xfId="0" applyFont="1" applyBorder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0" xfId="0" applyFont="1"/>
    <xf numFmtId="0" fontId="3" fillId="0" borderId="5" xfId="0" applyFont="1" applyFill="1" applyBorder="1"/>
    <xf numFmtId="0" fontId="5" fillId="0" borderId="5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5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5" fillId="7" borderId="1" xfId="0" applyFont="1" applyFill="1" applyBorder="1"/>
    <xf numFmtId="49" fontId="5" fillId="0" borderId="1" xfId="0" applyNumberFormat="1" applyFont="1" applyBorder="1"/>
    <xf numFmtId="0" fontId="8" fillId="0" borderId="1" xfId="0" applyFont="1" applyBorder="1" applyAlignment="1">
      <alignment wrapText="1"/>
    </xf>
    <xf numFmtId="0" fontId="3" fillId="8" borderId="1" xfId="0" applyFont="1" applyFill="1" applyBorder="1"/>
    <xf numFmtId="0" fontId="5" fillId="8" borderId="1" xfId="0" applyFont="1" applyFill="1" applyBorder="1"/>
    <xf numFmtId="0" fontId="9" fillId="0" borderId="1" xfId="0" applyFont="1" applyBorder="1" applyAlignment="1">
      <alignment wrapText="1"/>
    </xf>
    <xf numFmtId="0" fontId="9" fillId="8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5" fillId="6" borderId="1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5" fillId="8" borderId="1" xfId="0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9" fillId="4" borderId="1" xfId="0" applyFont="1" applyFill="1" applyBorder="1"/>
    <xf numFmtId="0" fontId="3" fillId="4" borderId="1" xfId="0" applyFont="1" applyFill="1" applyBorder="1"/>
    <xf numFmtId="0" fontId="10" fillId="8" borderId="1" xfId="0" applyFont="1" applyFill="1" applyBorder="1"/>
    <xf numFmtId="0" fontId="10" fillId="4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2" borderId="0" xfId="0" applyFill="1"/>
    <xf numFmtId="0" fontId="0" fillId="9" borderId="0" xfId="0" applyFill="1"/>
    <xf numFmtId="0" fontId="0" fillId="3" borderId="0" xfId="0" applyFill="1"/>
    <xf numFmtId="49" fontId="5" fillId="4" borderId="1" xfId="0" applyNumberFormat="1" applyFont="1" applyFill="1" applyBorder="1"/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10" borderId="1" xfId="0" applyFont="1" applyFill="1" applyBorder="1"/>
    <xf numFmtId="0" fontId="5" fillId="8" borderId="1" xfId="0" applyNumberFormat="1" applyFont="1" applyFill="1" applyBorder="1"/>
    <xf numFmtId="0" fontId="5" fillId="8" borderId="1" xfId="0" applyNumberFormat="1" applyFont="1" applyFill="1" applyBorder="1" applyAlignment="1">
      <alignment wrapText="1"/>
    </xf>
    <xf numFmtId="0" fontId="5" fillId="11" borderId="1" xfId="0" applyFont="1" applyFill="1" applyBorder="1"/>
    <xf numFmtId="0" fontId="5" fillId="11" borderId="1" xfId="0" applyFont="1" applyFill="1" applyBorder="1" applyAlignment="1">
      <alignment wrapText="1"/>
    </xf>
    <xf numFmtId="0" fontId="5" fillId="11" borderId="1" xfId="0" quotePrefix="1" applyFont="1" applyFill="1" applyBorder="1" applyAlignment="1">
      <alignment wrapText="1"/>
    </xf>
    <xf numFmtId="0" fontId="6" fillId="11" borderId="6" xfId="0" applyFont="1" applyFill="1" applyBorder="1" applyAlignment="1"/>
    <xf numFmtId="0" fontId="9" fillId="11" borderId="1" xfId="0" applyFont="1" applyFill="1" applyBorder="1" applyAlignment="1">
      <alignment wrapText="1"/>
    </xf>
    <xf numFmtId="0" fontId="3" fillId="11" borderId="1" xfId="0" applyFont="1" applyFill="1" applyBorder="1"/>
    <xf numFmtId="0" fontId="3" fillId="11" borderId="1" xfId="0" applyFont="1" applyFill="1" applyBorder="1" applyAlignment="1">
      <alignment wrapText="1"/>
    </xf>
    <xf numFmtId="0" fontId="5" fillId="11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10" borderId="1" xfId="0" applyFont="1" applyFill="1" applyBorder="1"/>
    <xf numFmtId="0" fontId="15" fillId="10" borderId="1" xfId="0" applyFont="1" applyFill="1" applyBorder="1" applyAlignment="1">
      <alignment wrapText="1"/>
    </xf>
    <xf numFmtId="0" fontId="15" fillId="7" borderId="1" xfId="0" applyFont="1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/>
    </xf>
    <xf numFmtId="0" fontId="5" fillId="5" borderId="1" xfId="0" applyNumberFormat="1" applyFont="1" applyFill="1" applyBorder="1"/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16" fillId="5" borderId="1" xfId="0" applyFont="1" applyFill="1" applyBorder="1"/>
    <xf numFmtId="0" fontId="15" fillId="5" borderId="1" xfId="0" applyFont="1" applyFill="1" applyBorder="1" applyAlignment="1">
      <alignment wrapText="1"/>
    </xf>
    <xf numFmtId="0" fontId="15" fillId="5" borderId="1" xfId="0" applyNumberFormat="1" applyFont="1" applyFill="1" applyBorder="1" applyAlignment="1">
      <alignment vertical="top" wrapText="1"/>
    </xf>
    <xf numFmtId="0" fontId="15" fillId="5" borderId="1" xfId="0" applyFont="1" applyFill="1" applyBorder="1"/>
    <xf numFmtId="0" fontId="5" fillId="5" borderId="1" xfId="0" applyNumberFormat="1" applyFont="1" applyFill="1" applyBorder="1" applyAlignment="1">
      <alignment wrapText="1"/>
    </xf>
    <xf numFmtId="49" fontId="5" fillId="5" borderId="1" xfId="0" applyNumberFormat="1" applyFont="1" applyFill="1" applyBorder="1"/>
    <xf numFmtId="0" fontId="16" fillId="0" borderId="1" xfId="0" applyFont="1" applyBorder="1"/>
    <xf numFmtId="0" fontId="17" fillId="0" borderId="1" xfId="0" applyNumberFormat="1" applyFont="1" applyBorder="1" applyAlignment="1">
      <alignment wrapText="1"/>
    </xf>
    <xf numFmtId="0" fontId="16" fillId="7" borderId="1" xfId="0" applyFont="1" applyFill="1" applyBorder="1"/>
    <xf numFmtId="0" fontId="7" fillId="12" borderId="1" xfId="0" applyFont="1" applyFill="1" applyBorder="1"/>
    <xf numFmtId="0" fontId="14" fillId="0" borderId="1" xfId="0" applyFont="1" applyBorder="1"/>
    <xf numFmtId="0" fontId="3" fillId="13" borderId="1" xfId="0" applyFont="1" applyFill="1" applyBorder="1"/>
    <xf numFmtId="0" fontId="0" fillId="4" borderId="1" xfId="0" applyFill="1" applyBorder="1"/>
    <xf numFmtId="0" fontId="5" fillId="5" borderId="3" xfId="0" applyFont="1" applyFill="1" applyBorder="1"/>
    <xf numFmtId="0" fontId="18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 indent="1"/>
    </xf>
    <xf numFmtId="0" fontId="3" fillId="5" borderId="1" xfId="0" applyFont="1" applyFill="1" applyBorder="1" applyAlignment="1">
      <alignment wrapText="1"/>
    </xf>
    <xf numFmtId="0" fontId="0" fillId="5" borderId="0" xfId="0" applyFill="1"/>
    <xf numFmtId="0" fontId="5" fillId="5" borderId="2" xfId="0" applyFont="1" applyFill="1" applyBorder="1" applyAlignment="1">
      <alignment wrapText="1"/>
    </xf>
    <xf numFmtId="0" fontId="0" fillId="5" borderId="0" xfId="0" applyFill="1" applyBorder="1"/>
    <xf numFmtId="0" fontId="5" fillId="13" borderId="1" xfId="0" applyFont="1" applyFill="1" applyBorder="1"/>
    <xf numFmtId="0" fontId="5" fillId="2" borderId="2" xfId="0" applyFont="1" applyFill="1" applyBorder="1" applyAlignment="1">
      <alignment wrapText="1"/>
    </xf>
    <xf numFmtId="0" fontId="0" fillId="2" borderId="0" xfId="0" applyFill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9" fillId="0" borderId="0" xfId="0" applyFont="1"/>
    <xf numFmtId="0" fontId="3" fillId="3" borderId="5" xfId="0" applyFont="1" applyFill="1" applyBorder="1"/>
    <xf numFmtId="0" fontId="3" fillId="2" borderId="1" xfId="0" applyFont="1" applyFill="1" applyBorder="1"/>
    <xf numFmtId="0" fontId="5" fillId="3" borderId="9" xfId="0" applyFont="1" applyFill="1" applyBorder="1"/>
    <xf numFmtId="0" fontId="0" fillId="3" borderId="4" xfId="0" applyFill="1" applyBorder="1"/>
    <xf numFmtId="0" fontId="2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textRotation="90"/>
    </xf>
    <xf numFmtId="0" fontId="3" fillId="0" borderId="5" xfId="0" applyFont="1" applyBorder="1" applyAlignment="1">
      <alignment textRotation="90"/>
    </xf>
    <xf numFmtId="0" fontId="3" fillId="0" borderId="6" xfId="0" applyFont="1" applyBorder="1" applyAlignment="1">
      <alignment textRotation="90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7"/>
  <sheetViews>
    <sheetView tabSelected="1" topLeftCell="A88" workbookViewId="0">
      <selection activeCell="C28" sqref="C28"/>
    </sheetView>
  </sheetViews>
  <sheetFormatPr defaultRowHeight="15" x14ac:dyDescent="0.25"/>
  <cols>
    <col min="1" max="1" width="8.7109375" style="8" customWidth="1"/>
    <col min="2" max="2" width="21.85546875" customWidth="1"/>
    <col min="3" max="3" width="7.42578125" customWidth="1"/>
    <col min="4" max="4" width="7.5703125" customWidth="1"/>
    <col min="5" max="5" width="6.42578125" customWidth="1"/>
    <col min="6" max="6" width="5.85546875" customWidth="1"/>
    <col min="7" max="7" width="5.42578125" customWidth="1"/>
    <col min="8" max="8" width="5.5703125" customWidth="1"/>
    <col min="9" max="9" width="7.28515625" customWidth="1"/>
    <col min="10" max="10" width="7.5703125" customWidth="1"/>
    <col min="11" max="11" width="6.85546875" customWidth="1"/>
    <col min="12" max="12" width="7.28515625" customWidth="1"/>
    <col min="13" max="13" width="8.140625" customWidth="1"/>
    <col min="14" max="14" width="6.7109375" customWidth="1"/>
    <col min="15" max="15" width="6.28515625" customWidth="1"/>
  </cols>
  <sheetData>
    <row r="2" spans="1: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x14ac:dyDescent="0.25">
      <c r="A3" s="112" t="s">
        <v>193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5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5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5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5" x14ac:dyDescent="0.25">
      <c r="A8" s="116" t="s">
        <v>21</v>
      </c>
      <c r="B8" s="117" t="s">
        <v>20</v>
      </c>
      <c r="C8" s="116" t="s">
        <v>19</v>
      </c>
      <c r="D8" s="114" t="s">
        <v>10</v>
      </c>
      <c r="E8" s="118"/>
      <c r="F8" s="118"/>
      <c r="G8" s="118"/>
      <c r="H8" s="118"/>
      <c r="I8" s="117" t="s">
        <v>9</v>
      </c>
      <c r="J8" s="118"/>
      <c r="K8" s="118"/>
      <c r="L8" s="118"/>
      <c r="M8" s="118"/>
      <c r="N8" s="118"/>
    </row>
    <row r="9" spans="1:15" ht="15.75" customHeight="1" x14ac:dyDescent="0.25">
      <c r="A9" s="116"/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5" x14ac:dyDescent="0.25">
      <c r="A10" s="116"/>
      <c r="B10" s="117"/>
      <c r="C10" s="118"/>
      <c r="D10" s="114" t="s">
        <v>11</v>
      </c>
      <c r="E10" s="114"/>
      <c r="F10" s="114"/>
      <c r="G10" s="114"/>
      <c r="H10" s="114"/>
      <c r="I10" s="118"/>
      <c r="J10" s="118"/>
      <c r="K10" s="118"/>
      <c r="L10" s="118"/>
      <c r="M10" s="118"/>
      <c r="N10" s="118"/>
    </row>
    <row r="11" spans="1:15" ht="35.25" customHeight="1" x14ac:dyDescent="0.25">
      <c r="A11" s="116"/>
      <c r="B11" s="117"/>
      <c r="C11" s="118"/>
      <c r="D11" s="116" t="s">
        <v>18</v>
      </c>
      <c r="E11" s="116" t="s">
        <v>17</v>
      </c>
      <c r="F11" s="114" t="s">
        <v>12</v>
      </c>
      <c r="G11" s="114"/>
      <c r="H11" s="114"/>
      <c r="I11" s="114" t="s">
        <v>6</v>
      </c>
      <c r="J11" s="114"/>
      <c r="K11" s="114" t="s">
        <v>7</v>
      </c>
      <c r="L11" s="114"/>
      <c r="M11" s="114" t="s">
        <v>8</v>
      </c>
      <c r="N11" s="114"/>
    </row>
    <row r="12" spans="1:15" ht="33" customHeight="1" x14ac:dyDescent="0.25">
      <c r="A12" s="116"/>
      <c r="B12" s="117"/>
      <c r="C12" s="118"/>
      <c r="D12" s="116"/>
      <c r="E12" s="116"/>
      <c r="F12" s="115" t="s">
        <v>16</v>
      </c>
      <c r="G12" s="114" t="s">
        <v>13</v>
      </c>
      <c r="H12" s="114"/>
      <c r="I12" s="5" t="s">
        <v>0</v>
      </c>
      <c r="J12" s="5" t="s">
        <v>1</v>
      </c>
      <c r="K12" s="5" t="s">
        <v>2</v>
      </c>
      <c r="L12" s="5" t="s">
        <v>3</v>
      </c>
      <c r="M12" s="49" t="s">
        <v>4</v>
      </c>
      <c r="N12" s="5" t="s">
        <v>5</v>
      </c>
    </row>
    <row r="13" spans="1:15" ht="37.5" customHeight="1" x14ac:dyDescent="0.25">
      <c r="A13" s="116"/>
      <c r="B13" s="117"/>
      <c r="C13" s="118"/>
      <c r="D13" s="116"/>
      <c r="E13" s="116"/>
      <c r="F13" s="116"/>
      <c r="G13" s="114"/>
      <c r="H13" s="114"/>
      <c r="I13" s="56"/>
      <c r="J13" s="56"/>
      <c r="K13" s="57"/>
      <c r="L13" s="57"/>
      <c r="M13" s="58"/>
      <c r="N13" s="59"/>
    </row>
    <row r="14" spans="1:15" ht="73.5" customHeight="1" x14ac:dyDescent="0.25">
      <c r="A14" s="116"/>
      <c r="B14" s="117"/>
      <c r="C14" s="118"/>
      <c r="D14" s="116"/>
      <c r="E14" s="116"/>
      <c r="F14" s="116"/>
      <c r="G14" s="11" t="s">
        <v>15</v>
      </c>
      <c r="H14" s="11" t="s">
        <v>14</v>
      </c>
      <c r="I14" s="27" t="s">
        <v>140</v>
      </c>
      <c r="J14" s="27" t="s">
        <v>141</v>
      </c>
      <c r="K14" s="43" t="s">
        <v>140</v>
      </c>
      <c r="L14" s="43" t="s">
        <v>192</v>
      </c>
      <c r="M14" s="50" t="s">
        <v>195</v>
      </c>
      <c r="N14" s="51" t="s">
        <v>194</v>
      </c>
      <c r="O14" t="s">
        <v>196</v>
      </c>
    </row>
    <row r="15" spans="1:15" x14ac:dyDescent="0.25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2">
        <v>6</v>
      </c>
      <c r="G15" s="12">
        <v>7</v>
      </c>
      <c r="H15" s="12">
        <v>8</v>
      </c>
      <c r="I15" s="28">
        <v>9</v>
      </c>
      <c r="J15" s="28">
        <v>10</v>
      </c>
      <c r="K15" s="12">
        <v>11</v>
      </c>
      <c r="L15" s="12">
        <v>12</v>
      </c>
      <c r="M15" s="12">
        <v>13</v>
      </c>
      <c r="N15" s="12">
        <v>14</v>
      </c>
    </row>
    <row r="16" spans="1:15" ht="26.25" x14ac:dyDescent="0.25">
      <c r="A16" s="24" t="s">
        <v>91</v>
      </c>
      <c r="B16" s="25" t="s">
        <v>98</v>
      </c>
      <c r="C16" s="25"/>
      <c r="D16" s="24"/>
      <c r="E16" s="24"/>
      <c r="F16" s="24"/>
      <c r="G16" s="24"/>
      <c r="H16" s="24"/>
      <c r="I16" s="29">
        <f>I17+I25</f>
        <v>612</v>
      </c>
      <c r="J16" s="29">
        <f>J17+J25+J34</f>
        <v>792</v>
      </c>
      <c r="K16" s="26">
        <f>K38+K47+K50</f>
        <v>612</v>
      </c>
      <c r="L16" s="26">
        <f>L38+L47+L50</f>
        <v>684</v>
      </c>
      <c r="M16" s="26">
        <f>M38+M47+M50</f>
        <v>486</v>
      </c>
      <c r="N16" s="26">
        <f>N38+N50</f>
        <v>342</v>
      </c>
      <c r="O16" s="107">
        <f>SUM(K16:N16)</f>
        <v>2124</v>
      </c>
    </row>
    <row r="17" spans="1:14" ht="26.25" x14ac:dyDescent="0.25">
      <c r="A17" s="60"/>
      <c r="B17" s="73" t="s">
        <v>99</v>
      </c>
      <c r="C17" s="74" t="s">
        <v>130</v>
      </c>
      <c r="D17" s="73">
        <f>D18+D19+D20+D21+D22+D23</f>
        <v>1275</v>
      </c>
      <c r="E17" s="73">
        <f>E18+E19+E20+E21+E22+E23</f>
        <v>425</v>
      </c>
      <c r="F17" s="73">
        <v>850</v>
      </c>
      <c r="G17" s="73">
        <f>G18+G19+G20+G21+G22+G23</f>
        <v>464</v>
      </c>
      <c r="H17" s="73">
        <v>0</v>
      </c>
      <c r="I17" s="75">
        <f>I18+I19+I20+I21+I22+I23</f>
        <v>384</v>
      </c>
      <c r="J17" s="75">
        <f>J18+J19+J20+J21+J22+J23</f>
        <v>466</v>
      </c>
      <c r="K17" s="6"/>
      <c r="L17" s="6"/>
      <c r="M17" s="6"/>
      <c r="N17" s="6"/>
    </row>
    <row r="18" spans="1:14" ht="61.5" customHeight="1" x14ac:dyDescent="0.25">
      <c r="A18" s="76" t="s">
        <v>92</v>
      </c>
      <c r="B18" s="77" t="s">
        <v>107</v>
      </c>
      <c r="C18" s="78" t="s">
        <v>103</v>
      </c>
      <c r="D18" s="76">
        <f>SUM(E18:F18)</f>
        <v>292</v>
      </c>
      <c r="E18" s="76">
        <v>97</v>
      </c>
      <c r="F18" s="76">
        <f>SUM(I18:J18)</f>
        <v>195</v>
      </c>
      <c r="G18" s="76">
        <v>0</v>
      </c>
      <c r="H18" s="76">
        <v>0</v>
      </c>
      <c r="I18" s="30">
        <v>88</v>
      </c>
      <c r="J18" s="30">
        <v>107</v>
      </c>
      <c r="K18" s="6"/>
      <c r="L18" s="6"/>
      <c r="M18" s="6"/>
      <c r="N18" s="6"/>
    </row>
    <row r="19" spans="1:14" x14ac:dyDescent="0.25">
      <c r="A19" s="76" t="s">
        <v>93</v>
      </c>
      <c r="B19" s="76" t="s">
        <v>22</v>
      </c>
      <c r="C19" s="79" t="s">
        <v>104</v>
      </c>
      <c r="D19" s="76">
        <v>176</v>
      </c>
      <c r="E19" s="76">
        <v>59</v>
      </c>
      <c r="F19" s="76">
        <f ca="1">SUM(F19:J19)</f>
        <v>117</v>
      </c>
      <c r="G19" s="76">
        <v>117</v>
      </c>
      <c r="H19" s="76">
        <v>0</v>
      </c>
      <c r="I19" s="30">
        <v>52</v>
      </c>
      <c r="J19" s="30">
        <v>65</v>
      </c>
      <c r="K19" s="6"/>
      <c r="L19" s="6"/>
      <c r="M19" s="6"/>
      <c r="N19" s="6"/>
    </row>
    <row r="20" spans="1:14" ht="39" x14ac:dyDescent="0.25">
      <c r="A20" s="76" t="s">
        <v>94</v>
      </c>
      <c r="B20" s="80" t="s">
        <v>108</v>
      </c>
      <c r="C20" s="79" t="s">
        <v>103</v>
      </c>
      <c r="D20" s="76">
        <f>SUM(E20:F20)</f>
        <v>351</v>
      </c>
      <c r="E20" s="76">
        <v>117</v>
      </c>
      <c r="F20" s="76">
        <f>SUM(I20:J20)</f>
        <v>234</v>
      </c>
      <c r="G20" s="76">
        <v>230</v>
      </c>
      <c r="H20" s="76">
        <v>0</v>
      </c>
      <c r="I20" s="30">
        <v>102</v>
      </c>
      <c r="J20" s="30">
        <v>132</v>
      </c>
      <c r="K20" s="6"/>
      <c r="L20" s="6"/>
      <c r="M20" s="6"/>
      <c r="N20" s="6"/>
    </row>
    <row r="21" spans="1:14" x14ac:dyDescent="0.25">
      <c r="A21" s="76" t="s">
        <v>95</v>
      </c>
      <c r="B21" s="76" t="s">
        <v>100</v>
      </c>
      <c r="C21" s="79" t="s">
        <v>106</v>
      </c>
      <c r="D21" s="76">
        <f>SUM(E21:F21)</f>
        <v>176</v>
      </c>
      <c r="E21" s="76">
        <v>59</v>
      </c>
      <c r="F21" s="76">
        <f>SUM(I21:J21)</f>
        <v>117</v>
      </c>
      <c r="G21" s="76">
        <v>0</v>
      </c>
      <c r="H21" s="76">
        <v>0</v>
      </c>
      <c r="I21" s="30">
        <v>54</v>
      </c>
      <c r="J21" s="30">
        <v>63</v>
      </c>
      <c r="K21" s="6"/>
      <c r="L21" s="6"/>
      <c r="M21" s="6"/>
      <c r="N21" s="6"/>
    </row>
    <row r="22" spans="1:14" x14ac:dyDescent="0.25">
      <c r="A22" s="76" t="s">
        <v>96</v>
      </c>
      <c r="B22" s="80" t="s">
        <v>101</v>
      </c>
      <c r="C22" s="79" t="s">
        <v>105</v>
      </c>
      <c r="D22" s="76">
        <v>175</v>
      </c>
      <c r="E22" s="76">
        <v>58</v>
      </c>
      <c r="F22" s="76">
        <f>SUM(I22:J22)</f>
        <v>117</v>
      </c>
      <c r="G22" s="76">
        <v>117</v>
      </c>
      <c r="H22" s="76">
        <v>0</v>
      </c>
      <c r="I22" s="30">
        <v>54</v>
      </c>
      <c r="J22" s="30">
        <v>63</v>
      </c>
      <c r="K22" s="6"/>
      <c r="L22" s="6"/>
      <c r="M22" s="6"/>
      <c r="N22" s="6"/>
    </row>
    <row r="23" spans="1:14" x14ac:dyDescent="0.25">
      <c r="A23" s="76" t="s">
        <v>97</v>
      </c>
      <c r="B23" s="76" t="s">
        <v>102</v>
      </c>
      <c r="C23" s="79" t="s">
        <v>106</v>
      </c>
      <c r="D23" s="76">
        <f>SUM(E23:F23)</f>
        <v>105</v>
      </c>
      <c r="E23" s="76">
        <v>35</v>
      </c>
      <c r="F23" s="76">
        <f>SUM(I23:J23)</f>
        <v>70</v>
      </c>
      <c r="G23" s="76">
        <v>0</v>
      </c>
      <c r="H23" s="76">
        <v>0</v>
      </c>
      <c r="I23" s="30">
        <v>34</v>
      </c>
      <c r="J23" s="30">
        <v>36</v>
      </c>
      <c r="K23" s="6"/>
      <c r="L23" s="6"/>
      <c r="M23" s="6"/>
      <c r="N23" s="6"/>
    </row>
    <row r="24" spans="1:14" x14ac:dyDescent="0.25">
      <c r="A24" s="76" t="s">
        <v>128</v>
      </c>
      <c r="B24" s="76"/>
      <c r="C24" s="79"/>
      <c r="D24" s="81">
        <f>SUM(D18:D23)</f>
        <v>1275</v>
      </c>
      <c r="E24" s="81">
        <f>SUM(E18:E23)</f>
        <v>425</v>
      </c>
      <c r="F24" s="81">
        <v>850</v>
      </c>
      <c r="G24" s="81">
        <f>SUM(G18:G23)</f>
        <v>464</v>
      </c>
      <c r="H24" s="81">
        <v>0</v>
      </c>
      <c r="I24" s="29">
        <f>SUM(I18:I23)</f>
        <v>384</v>
      </c>
      <c r="J24" s="29">
        <f>SUM(J18:J23)</f>
        <v>466</v>
      </c>
      <c r="K24" s="6"/>
      <c r="L24" s="6"/>
      <c r="M24" s="6"/>
      <c r="N24" s="6"/>
    </row>
    <row r="25" spans="1:14" ht="39" x14ac:dyDescent="0.25">
      <c r="A25" s="82"/>
      <c r="B25" s="83" t="s">
        <v>109</v>
      </c>
      <c r="C25" s="84" t="s">
        <v>117</v>
      </c>
      <c r="D25" s="85">
        <v>774</v>
      </c>
      <c r="E25" s="85">
        <v>259</v>
      </c>
      <c r="F25" s="85">
        <v>515</v>
      </c>
      <c r="G25" s="85">
        <v>308</v>
      </c>
      <c r="H25" s="85"/>
      <c r="I25" s="75">
        <v>228</v>
      </c>
      <c r="J25" s="75">
        <v>287</v>
      </c>
      <c r="K25" s="6"/>
      <c r="L25" s="6"/>
      <c r="M25" s="6"/>
      <c r="N25" s="6"/>
    </row>
    <row r="26" spans="1:14" x14ac:dyDescent="0.25">
      <c r="A26" s="76" t="s">
        <v>110</v>
      </c>
      <c r="B26" s="76" t="s">
        <v>25</v>
      </c>
      <c r="C26" s="79" t="s">
        <v>133</v>
      </c>
      <c r="D26" s="76">
        <f>E26+F26</f>
        <v>150</v>
      </c>
      <c r="E26" s="76">
        <v>50</v>
      </c>
      <c r="F26" s="76">
        <v>100</v>
      </c>
      <c r="G26" s="76">
        <v>60</v>
      </c>
      <c r="H26" s="76"/>
      <c r="I26" s="30">
        <v>46</v>
      </c>
      <c r="J26" s="30">
        <v>54</v>
      </c>
      <c r="K26" s="6"/>
      <c r="L26" s="6"/>
      <c r="M26" s="6"/>
      <c r="N26" s="6"/>
    </row>
    <row r="27" spans="1:14" x14ac:dyDescent="0.25">
      <c r="A27" s="76" t="s">
        <v>111</v>
      </c>
      <c r="B27" s="76" t="s">
        <v>131</v>
      </c>
      <c r="C27" s="79" t="s">
        <v>81</v>
      </c>
      <c r="D27" s="76">
        <f t="shared" ref="D27:D30" si="0">E27+F27</f>
        <v>162</v>
      </c>
      <c r="E27" s="76">
        <v>54</v>
      </c>
      <c r="F27" s="76">
        <f>I27+J27</f>
        <v>108</v>
      </c>
      <c r="G27" s="76">
        <v>84</v>
      </c>
      <c r="H27" s="76"/>
      <c r="I27" s="30">
        <v>52</v>
      </c>
      <c r="J27" s="30">
        <v>56</v>
      </c>
      <c r="K27" s="6"/>
      <c r="L27" s="6"/>
      <c r="M27" s="6"/>
      <c r="N27" s="6"/>
    </row>
    <row r="28" spans="1:14" ht="26.25" x14ac:dyDescent="0.25">
      <c r="A28" s="76" t="s">
        <v>132</v>
      </c>
      <c r="B28" s="80" t="s">
        <v>112</v>
      </c>
      <c r="C28" s="86" t="s">
        <v>84</v>
      </c>
      <c r="D28" s="76">
        <f t="shared" si="0"/>
        <v>117</v>
      </c>
      <c r="E28" s="76">
        <v>39</v>
      </c>
      <c r="F28" s="76">
        <f>I28+J28</f>
        <v>78</v>
      </c>
      <c r="G28" s="76">
        <v>39</v>
      </c>
      <c r="H28" s="76"/>
      <c r="I28" s="30">
        <v>36</v>
      </c>
      <c r="J28" s="30">
        <v>42</v>
      </c>
      <c r="K28" s="13"/>
      <c r="L28" s="13"/>
      <c r="M28" s="13"/>
      <c r="N28" s="13"/>
    </row>
    <row r="29" spans="1:14" x14ac:dyDescent="0.25">
      <c r="A29" s="76" t="s">
        <v>134</v>
      </c>
      <c r="B29" s="76" t="s">
        <v>113</v>
      </c>
      <c r="C29" s="87" t="s">
        <v>114</v>
      </c>
      <c r="D29" s="76">
        <f t="shared" si="0"/>
        <v>54</v>
      </c>
      <c r="E29" s="76">
        <v>18</v>
      </c>
      <c r="F29" s="76">
        <f>I29+J29</f>
        <v>36</v>
      </c>
      <c r="G29" s="76">
        <v>20</v>
      </c>
      <c r="H29" s="76"/>
      <c r="I29" s="30">
        <v>18</v>
      </c>
      <c r="J29" s="30">
        <v>18</v>
      </c>
      <c r="K29" s="6"/>
      <c r="L29" s="6"/>
      <c r="M29" s="6"/>
      <c r="N29" s="6"/>
    </row>
    <row r="30" spans="1:14" x14ac:dyDescent="0.25">
      <c r="A30" s="76" t="s">
        <v>135</v>
      </c>
      <c r="B30" s="76" t="s">
        <v>115</v>
      </c>
      <c r="C30" s="79" t="s">
        <v>116</v>
      </c>
      <c r="D30" s="76">
        <f t="shared" si="0"/>
        <v>54</v>
      </c>
      <c r="E30" s="76">
        <v>18</v>
      </c>
      <c r="F30" s="76">
        <v>36</v>
      </c>
      <c r="G30" s="76">
        <v>20</v>
      </c>
      <c r="H30" s="76"/>
      <c r="I30" s="30">
        <v>0</v>
      </c>
      <c r="J30" s="30">
        <v>36</v>
      </c>
      <c r="K30" s="6"/>
      <c r="L30" s="6"/>
      <c r="M30" s="6"/>
      <c r="N30" s="6"/>
    </row>
    <row r="31" spans="1:14" x14ac:dyDescent="0.25">
      <c r="A31" s="76" t="s">
        <v>136</v>
      </c>
      <c r="B31" s="76" t="s">
        <v>137</v>
      </c>
      <c r="C31" s="79" t="s">
        <v>81</v>
      </c>
      <c r="D31" s="76">
        <f>E31+F31</f>
        <v>108</v>
      </c>
      <c r="E31" s="76">
        <v>36</v>
      </c>
      <c r="F31" s="76">
        <f>I31+J31</f>
        <v>72</v>
      </c>
      <c r="G31" s="76">
        <v>38</v>
      </c>
      <c r="H31" s="76"/>
      <c r="I31" s="30">
        <v>36</v>
      </c>
      <c r="J31" s="30">
        <v>36</v>
      </c>
      <c r="K31" s="6"/>
      <c r="L31" s="6"/>
      <c r="M31" s="6"/>
      <c r="N31" s="6"/>
    </row>
    <row r="32" spans="1:14" x14ac:dyDescent="0.25">
      <c r="A32" s="76" t="s">
        <v>138</v>
      </c>
      <c r="B32" s="76" t="s">
        <v>139</v>
      </c>
      <c r="C32" s="79" t="s">
        <v>81</v>
      </c>
      <c r="D32" s="76">
        <f>E32+F32</f>
        <v>129</v>
      </c>
      <c r="E32" s="76">
        <v>44</v>
      </c>
      <c r="F32" s="76">
        <f>I32+J32</f>
        <v>85</v>
      </c>
      <c r="G32" s="76">
        <v>47</v>
      </c>
      <c r="H32" s="76"/>
      <c r="I32" s="30">
        <v>40</v>
      </c>
      <c r="J32" s="30">
        <v>45</v>
      </c>
      <c r="K32" s="6"/>
      <c r="L32" s="6"/>
      <c r="M32" s="6"/>
      <c r="N32" s="6"/>
    </row>
    <row r="33" spans="1:15" x14ac:dyDescent="0.25">
      <c r="A33" s="6"/>
      <c r="B33" s="6"/>
      <c r="C33" s="14"/>
      <c r="D33" s="13">
        <f>SUM(D26:D32)</f>
        <v>774</v>
      </c>
      <c r="E33" s="13">
        <f>SUM(E26:E32)</f>
        <v>259</v>
      </c>
      <c r="F33" s="13">
        <f>SUM(F26:F32)</f>
        <v>515</v>
      </c>
      <c r="G33" s="13">
        <f>SUM(G26:G32)</f>
        <v>308</v>
      </c>
      <c r="H33" s="13"/>
      <c r="I33" s="29">
        <f>SUM(I26:I32)</f>
        <v>228</v>
      </c>
      <c r="J33" s="29">
        <f>SUM(J26:J32)</f>
        <v>287</v>
      </c>
      <c r="K33" s="6"/>
      <c r="L33" s="6"/>
      <c r="M33" s="6"/>
      <c r="N33" s="6"/>
    </row>
    <row r="34" spans="1:15" ht="24.75" customHeight="1" x14ac:dyDescent="0.25">
      <c r="A34" s="88"/>
      <c r="B34" s="72" t="s">
        <v>118</v>
      </c>
      <c r="C34" s="89" t="s">
        <v>129</v>
      </c>
      <c r="D34" s="72">
        <v>58</v>
      </c>
      <c r="E34" s="72">
        <v>19</v>
      </c>
      <c r="F34" s="72">
        <v>39</v>
      </c>
      <c r="G34" s="72">
        <v>0</v>
      </c>
      <c r="H34" s="88"/>
      <c r="I34" s="90">
        <v>0</v>
      </c>
      <c r="J34" s="75">
        <v>39</v>
      </c>
      <c r="K34" s="6"/>
      <c r="L34" s="6"/>
      <c r="M34" s="6"/>
      <c r="N34" s="6"/>
    </row>
    <row r="35" spans="1:15" ht="26.25" x14ac:dyDescent="0.25">
      <c r="A35" s="6" t="s">
        <v>119</v>
      </c>
      <c r="B35" s="2" t="s">
        <v>120</v>
      </c>
      <c r="C35" s="31" t="s">
        <v>114</v>
      </c>
      <c r="D35" s="6">
        <f>E35+F35</f>
        <v>58</v>
      </c>
      <c r="E35" s="6">
        <v>19</v>
      </c>
      <c r="F35" s="6">
        <v>39</v>
      </c>
      <c r="G35" s="6"/>
      <c r="H35" s="6"/>
      <c r="I35" s="30">
        <v>0</v>
      </c>
      <c r="J35" s="30">
        <v>39</v>
      </c>
      <c r="K35" s="6"/>
      <c r="L35" s="6"/>
      <c r="M35" s="6"/>
      <c r="N35" s="6"/>
    </row>
    <row r="36" spans="1:15" x14ac:dyDescent="0.25">
      <c r="A36" s="6"/>
      <c r="B36" s="2" t="s">
        <v>122</v>
      </c>
      <c r="C36" s="31" t="s">
        <v>121</v>
      </c>
      <c r="D36" s="6"/>
      <c r="E36" s="6"/>
      <c r="F36" s="6"/>
      <c r="G36" s="6"/>
      <c r="H36" s="6"/>
      <c r="I36" s="30"/>
      <c r="J36" s="30"/>
      <c r="K36" s="6"/>
      <c r="L36" s="6"/>
      <c r="M36" s="6"/>
      <c r="N36" s="6"/>
    </row>
    <row r="37" spans="1:15" x14ac:dyDescent="0.25">
      <c r="A37" s="6"/>
      <c r="B37" s="2"/>
      <c r="C37" s="31"/>
      <c r="D37" s="6"/>
      <c r="E37" s="6"/>
      <c r="F37" s="6"/>
      <c r="G37" s="6"/>
      <c r="H37" s="6"/>
      <c r="I37" s="29">
        <f>I24+I33</f>
        <v>612</v>
      </c>
      <c r="J37" s="29">
        <f>J24+J33+J34</f>
        <v>792</v>
      </c>
      <c r="K37" s="6"/>
      <c r="L37" s="6"/>
      <c r="M37" s="6"/>
      <c r="N37" s="6"/>
      <c r="O37">
        <f>SUM(I37:N37)</f>
        <v>1404</v>
      </c>
    </row>
    <row r="38" spans="1:15" ht="42" customHeight="1" x14ac:dyDescent="0.25">
      <c r="A38" s="26" t="s">
        <v>27</v>
      </c>
      <c r="B38" s="25" t="s">
        <v>28</v>
      </c>
      <c r="C38" s="39" t="s">
        <v>125</v>
      </c>
      <c r="D38" s="24">
        <f>D43+D45</f>
        <v>572</v>
      </c>
      <c r="E38" s="24">
        <f>E43+E45</f>
        <v>184</v>
      </c>
      <c r="F38" s="24">
        <f>F43+F46</f>
        <v>388</v>
      </c>
      <c r="G38" s="24">
        <f>G39+G40+G41+G42+G45</f>
        <v>330</v>
      </c>
      <c r="H38" s="24"/>
      <c r="I38" s="24"/>
      <c r="J38" s="24"/>
      <c r="K38" s="24">
        <f>K43+K45</f>
        <v>148</v>
      </c>
      <c r="L38" s="24">
        <f>L43+L45</f>
        <v>148</v>
      </c>
      <c r="M38" s="24">
        <f>M41+M42</f>
        <v>56</v>
      </c>
      <c r="N38" s="24">
        <f>N41+N42</f>
        <v>36</v>
      </c>
      <c r="O38" s="3">
        <f>SUM(K38:N38)</f>
        <v>388</v>
      </c>
    </row>
    <row r="39" spans="1:15" x14ac:dyDescent="0.25">
      <c r="A39" s="34" t="s">
        <v>29</v>
      </c>
      <c r="B39" s="34" t="s">
        <v>34</v>
      </c>
      <c r="C39" s="61" t="s">
        <v>142</v>
      </c>
      <c r="D39" s="34">
        <f>E39+F39</f>
        <v>72</v>
      </c>
      <c r="E39" s="34">
        <v>24</v>
      </c>
      <c r="F39" s="34">
        <v>48</v>
      </c>
      <c r="G39" s="34">
        <v>24</v>
      </c>
      <c r="H39" s="34"/>
      <c r="I39" s="30">
        <v>0</v>
      </c>
      <c r="J39" s="30">
        <v>0</v>
      </c>
      <c r="K39" s="34">
        <v>0</v>
      </c>
      <c r="L39" s="34">
        <v>48</v>
      </c>
      <c r="M39" s="44"/>
      <c r="N39" s="44"/>
      <c r="O39">
        <f>SUM(M39:N39)</f>
        <v>0</v>
      </c>
    </row>
    <row r="40" spans="1:15" x14ac:dyDescent="0.25">
      <c r="A40" s="34" t="s">
        <v>30</v>
      </c>
      <c r="B40" s="34" t="s">
        <v>23</v>
      </c>
      <c r="C40" s="61" t="s">
        <v>143</v>
      </c>
      <c r="D40" s="34">
        <f t="shared" ref="D40" si="1">E40+F40</f>
        <v>72</v>
      </c>
      <c r="E40" s="34">
        <v>24</v>
      </c>
      <c r="F40" s="34">
        <v>48</v>
      </c>
      <c r="G40" s="34">
        <v>24</v>
      </c>
      <c r="H40" s="34"/>
      <c r="I40" s="30"/>
      <c r="J40" s="30"/>
      <c r="K40" s="34">
        <v>48</v>
      </c>
      <c r="L40" s="34"/>
      <c r="M40" s="44"/>
      <c r="N40" s="44"/>
      <c r="O40">
        <f>SUM(K40:N40)</f>
        <v>48</v>
      </c>
    </row>
    <row r="41" spans="1:15" ht="26.25" x14ac:dyDescent="0.25">
      <c r="A41" s="34" t="s">
        <v>31</v>
      </c>
      <c r="B41" s="34" t="s">
        <v>22</v>
      </c>
      <c r="C41" s="62" t="s">
        <v>144</v>
      </c>
      <c r="D41" s="34">
        <f>E41+F41</f>
        <v>177</v>
      </c>
      <c r="E41" s="34">
        <v>59</v>
      </c>
      <c r="F41" s="34">
        <f>K41+L41+M41+N41</f>
        <v>118</v>
      </c>
      <c r="G41" s="34">
        <v>116</v>
      </c>
      <c r="H41" s="34"/>
      <c r="I41" s="30">
        <v>0</v>
      </c>
      <c r="J41" s="30">
        <v>0</v>
      </c>
      <c r="K41" s="34">
        <v>34</v>
      </c>
      <c r="L41" s="34">
        <v>38</v>
      </c>
      <c r="M41" s="44">
        <v>28</v>
      </c>
      <c r="N41" s="44">
        <v>18</v>
      </c>
      <c r="O41">
        <f>SUM(K41:N41)</f>
        <v>118</v>
      </c>
    </row>
    <row r="42" spans="1:15" ht="26.25" x14ac:dyDescent="0.25">
      <c r="A42" s="34" t="s">
        <v>32</v>
      </c>
      <c r="B42" s="34" t="s">
        <v>26</v>
      </c>
      <c r="C42" s="62" t="s">
        <v>83</v>
      </c>
      <c r="D42" s="34">
        <f>E42+F42</f>
        <v>177</v>
      </c>
      <c r="E42" s="34">
        <v>59</v>
      </c>
      <c r="F42" s="34">
        <f>K42+L42+M42+N42</f>
        <v>118</v>
      </c>
      <c r="G42" s="34">
        <v>118</v>
      </c>
      <c r="H42" s="34"/>
      <c r="I42" s="30"/>
      <c r="J42" s="30"/>
      <c r="K42" s="34">
        <v>34</v>
      </c>
      <c r="L42" s="34">
        <v>38</v>
      </c>
      <c r="M42" s="44">
        <v>28</v>
      </c>
      <c r="N42" s="44">
        <v>18</v>
      </c>
      <c r="O42">
        <f>SUM(K42:N42)</f>
        <v>118</v>
      </c>
    </row>
    <row r="43" spans="1:15" ht="19.5" customHeight="1" x14ac:dyDescent="0.25">
      <c r="A43" s="34"/>
      <c r="B43" s="34" t="s">
        <v>124</v>
      </c>
      <c r="C43" s="62"/>
      <c r="D43" s="47">
        <f>SUM(D39:D42)</f>
        <v>498</v>
      </c>
      <c r="E43" s="47">
        <f>SUM(E39:E42)</f>
        <v>166</v>
      </c>
      <c r="F43" s="47">
        <f>SUM(F39:F42)</f>
        <v>332</v>
      </c>
      <c r="G43" s="36"/>
      <c r="H43" s="34"/>
      <c r="I43" s="30"/>
      <c r="J43" s="30"/>
      <c r="K43" s="47">
        <f t="shared" ref="K43:N43" si="2">SUM(K39:K42)</f>
        <v>116</v>
      </c>
      <c r="L43" s="47">
        <f t="shared" si="2"/>
        <v>124</v>
      </c>
      <c r="M43" s="48">
        <f t="shared" si="2"/>
        <v>56</v>
      </c>
      <c r="N43" s="48">
        <f t="shared" si="2"/>
        <v>36</v>
      </c>
      <c r="O43">
        <f>SUM(K43:N43)</f>
        <v>332</v>
      </c>
    </row>
    <row r="44" spans="1:15" ht="17.25" customHeight="1" x14ac:dyDescent="0.25">
      <c r="A44" s="6"/>
      <c r="B44" s="13" t="s">
        <v>88</v>
      </c>
      <c r="C44" s="15"/>
      <c r="D44" s="13"/>
      <c r="E44" s="13"/>
      <c r="F44" s="13"/>
      <c r="G44" s="6"/>
      <c r="H44" s="6"/>
      <c r="I44" s="30"/>
      <c r="J44" s="30"/>
      <c r="K44" s="34"/>
      <c r="L44" s="34"/>
      <c r="M44" s="44"/>
      <c r="N44" s="44"/>
    </row>
    <row r="45" spans="1:15" ht="33" customHeight="1" x14ac:dyDescent="0.25">
      <c r="A45" s="6" t="s">
        <v>33</v>
      </c>
      <c r="B45" s="32" t="s">
        <v>35</v>
      </c>
      <c r="C45" s="79" t="s">
        <v>145</v>
      </c>
      <c r="D45" s="6">
        <f>E45+F45</f>
        <v>74</v>
      </c>
      <c r="E45" s="6">
        <v>18</v>
      </c>
      <c r="F45" s="6">
        <f>K45+L45</f>
        <v>56</v>
      </c>
      <c r="G45" s="6">
        <v>48</v>
      </c>
      <c r="H45" s="6"/>
      <c r="I45" s="30"/>
      <c r="J45" s="30"/>
      <c r="K45" s="34">
        <v>32</v>
      </c>
      <c r="L45" s="34">
        <v>24</v>
      </c>
      <c r="M45" s="44"/>
      <c r="N45" s="44"/>
      <c r="O45">
        <f>SUM(K45:N45)</f>
        <v>56</v>
      </c>
    </row>
    <row r="46" spans="1:15" ht="20.25" customHeight="1" x14ac:dyDescent="0.25">
      <c r="A46" s="6"/>
      <c r="B46" s="35" t="s">
        <v>123</v>
      </c>
      <c r="C46" s="14"/>
      <c r="D46" s="37">
        <f>SUM(D45:D45)</f>
        <v>74</v>
      </c>
      <c r="E46" s="37">
        <f>SUM(E45:E45)</f>
        <v>18</v>
      </c>
      <c r="F46" s="38">
        <f>SUM(F45:F45)</f>
        <v>56</v>
      </c>
      <c r="G46" s="6">
        <v>48</v>
      </c>
      <c r="H46" s="6"/>
      <c r="I46" s="30"/>
      <c r="J46" s="30"/>
      <c r="K46" s="36">
        <f>SUM(K45:K45)</f>
        <v>32</v>
      </c>
      <c r="L46" s="36">
        <f>SUM(L45:L45)</f>
        <v>24</v>
      </c>
      <c r="M46" s="45">
        <v>0</v>
      </c>
      <c r="N46" s="45">
        <v>0</v>
      </c>
      <c r="O46">
        <f>SUM(K46:N46)</f>
        <v>56</v>
      </c>
    </row>
    <row r="47" spans="1:15" ht="49.5" customHeight="1" x14ac:dyDescent="0.25">
      <c r="A47" s="26" t="s">
        <v>36</v>
      </c>
      <c r="B47" s="25" t="s">
        <v>37</v>
      </c>
      <c r="C47" s="39" t="s">
        <v>126</v>
      </c>
      <c r="D47" s="24">
        <f>E47+F47</f>
        <v>183</v>
      </c>
      <c r="E47" s="24">
        <v>61</v>
      </c>
      <c r="F47" s="24">
        <f>K47+L47</f>
        <v>122</v>
      </c>
      <c r="G47" s="24">
        <f>G48+G49</f>
        <v>70</v>
      </c>
      <c r="H47" s="24"/>
      <c r="I47" s="24"/>
      <c r="J47" s="24"/>
      <c r="K47" s="24">
        <v>48</v>
      </c>
      <c r="L47" s="24">
        <f>L49</f>
        <v>74</v>
      </c>
      <c r="M47" s="24">
        <f>M48+M49</f>
        <v>0</v>
      </c>
      <c r="N47" s="24">
        <f>N48+N49</f>
        <v>0</v>
      </c>
      <c r="O47">
        <f>SUM(K47:N47)</f>
        <v>122</v>
      </c>
    </row>
    <row r="48" spans="1:15" ht="21.75" customHeight="1" x14ac:dyDescent="0.25">
      <c r="A48" s="6" t="s">
        <v>38</v>
      </c>
      <c r="B48" s="6" t="s">
        <v>24</v>
      </c>
      <c r="C48" s="14" t="s">
        <v>81</v>
      </c>
      <c r="D48" s="6">
        <f>E48+F48</f>
        <v>72</v>
      </c>
      <c r="E48" s="6">
        <v>24</v>
      </c>
      <c r="F48" s="6">
        <v>48</v>
      </c>
      <c r="G48" s="6">
        <v>32</v>
      </c>
      <c r="H48" s="6"/>
      <c r="I48" s="30"/>
      <c r="J48" s="30"/>
      <c r="K48" s="34">
        <v>48</v>
      </c>
      <c r="L48" s="34">
        <v>0</v>
      </c>
      <c r="M48" s="44"/>
      <c r="N48" s="44"/>
      <c r="O48">
        <f>SUM(K48:N48)</f>
        <v>48</v>
      </c>
    </row>
    <row r="49" spans="1:15" ht="48.75" x14ac:dyDescent="0.25">
      <c r="A49" s="6" t="s">
        <v>39</v>
      </c>
      <c r="B49" s="32" t="s">
        <v>40</v>
      </c>
      <c r="C49" s="14" t="s">
        <v>80</v>
      </c>
      <c r="D49" s="6">
        <f>E49+F49</f>
        <v>102</v>
      </c>
      <c r="E49" s="6">
        <v>34</v>
      </c>
      <c r="F49" s="6">
        <v>68</v>
      </c>
      <c r="G49" s="6">
        <v>38</v>
      </c>
      <c r="H49" s="6"/>
      <c r="I49" s="30"/>
      <c r="J49" s="30"/>
      <c r="K49" s="34">
        <v>0</v>
      </c>
      <c r="L49" s="34">
        <v>74</v>
      </c>
      <c r="M49" s="44"/>
      <c r="N49" s="44"/>
      <c r="O49">
        <f>SUM(L49:N49)</f>
        <v>74</v>
      </c>
    </row>
    <row r="50" spans="1:15" ht="23.25" customHeight="1" x14ac:dyDescent="0.25">
      <c r="A50" s="26" t="s">
        <v>41</v>
      </c>
      <c r="B50" s="25" t="s">
        <v>42</v>
      </c>
      <c r="C50" s="40" t="s">
        <v>86</v>
      </c>
      <c r="D50" s="24"/>
      <c r="E50" s="24"/>
      <c r="F50" s="46"/>
      <c r="G50" s="24"/>
      <c r="H50" s="24"/>
      <c r="I50" s="24"/>
      <c r="J50" s="24"/>
      <c r="K50" s="24">
        <f>K51+K66</f>
        <v>416</v>
      </c>
      <c r="L50" s="24">
        <f>L51+L66</f>
        <v>462</v>
      </c>
      <c r="M50" s="24">
        <f>M51+M66</f>
        <v>430</v>
      </c>
      <c r="N50" s="24">
        <f>N51+N66</f>
        <v>306</v>
      </c>
      <c r="O50" s="3">
        <f>SUM(K50:N50)</f>
        <v>1614</v>
      </c>
    </row>
    <row r="51" spans="1:15" ht="26.25" x14ac:dyDescent="0.25">
      <c r="A51" s="42" t="s">
        <v>43</v>
      </c>
      <c r="B51" s="41" t="s">
        <v>44</v>
      </c>
      <c r="C51" s="9" t="s">
        <v>162</v>
      </c>
      <c r="D51" s="13">
        <f>E51+F51</f>
        <v>997</v>
      </c>
      <c r="E51" s="13">
        <f>E52+E53+E54+E55+E56+E57+E58+E59+E60+E61+E64</f>
        <v>319</v>
      </c>
      <c r="F51" s="13">
        <f>F62+F64</f>
        <v>678</v>
      </c>
      <c r="G51" s="13">
        <f>G52+G53+G54+G55+G56+G57+G58+G59+G60+G61+G65</f>
        <v>287</v>
      </c>
      <c r="H51" s="13"/>
      <c r="I51" s="29"/>
      <c r="J51" s="29"/>
      <c r="K51" s="33">
        <f>K52+K53+K54+K55+K56+K57+K58+K59+K60+K61</f>
        <v>307</v>
      </c>
      <c r="L51" s="33">
        <f>L52+L53+L54+L55+L56+L57+L58+L59+L60+L61+L64</f>
        <v>161</v>
      </c>
      <c r="M51" s="46">
        <f>M52+M53+M54+M55+M57+M59+M60+M61+M63+M64</f>
        <v>88</v>
      </c>
      <c r="N51" s="46">
        <f>N52+N53+N54+N55+N56+N57+N58+N59+N60+N61+N64</f>
        <v>122</v>
      </c>
      <c r="O51">
        <f>SUM(K51:N51)</f>
        <v>678</v>
      </c>
    </row>
    <row r="52" spans="1:15" ht="24" customHeight="1" x14ac:dyDescent="0.25">
      <c r="A52" s="63" t="s">
        <v>45</v>
      </c>
      <c r="B52" s="63" t="s">
        <v>46</v>
      </c>
      <c r="C52" s="63" t="s">
        <v>146</v>
      </c>
      <c r="D52" s="63">
        <f>E52+F52</f>
        <v>137</v>
      </c>
      <c r="E52" s="63">
        <v>45</v>
      </c>
      <c r="F52" s="63">
        <f>M52+N52</f>
        <v>92</v>
      </c>
      <c r="G52" s="63">
        <v>32</v>
      </c>
      <c r="H52" s="63">
        <v>10</v>
      </c>
      <c r="I52" s="30"/>
      <c r="J52" s="30"/>
      <c r="K52" s="34">
        <v>0</v>
      </c>
      <c r="L52" s="34">
        <v>0</v>
      </c>
      <c r="M52" s="44">
        <v>54</v>
      </c>
      <c r="N52" s="45">
        <v>38</v>
      </c>
      <c r="O52">
        <f>SUM(M52:N52)</f>
        <v>92</v>
      </c>
    </row>
    <row r="53" spans="1:15" ht="21" customHeight="1" x14ac:dyDescent="0.25">
      <c r="A53" s="63" t="s">
        <v>47</v>
      </c>
      <c r="B53" s="63" t="s">
        <v>147</v>
      </c>
      <c r="C53" s="63" t="s">
        <v>146</v>
      </c>
      <c r="D53" s="63">
        <v>54</v>
      </c>
      <c r="E53" s="63">
        <v>18</v>
      </c>
      <c r="F53" s="63">
        <v>48</v>
      </c>
      <c r="G53" s="63">
        <v>18</v>
      </c>
      <c r="H53" s="63"/>
      <c r="I53" s="30"/>
      <c r="J53" s="30"/>
      <c r="K53" s="34">
        <v>16</v>
      </c>
      <c r="L53" s="34">
        <v>32</v>
      </c>
      <c r="M53" s="44">
        <v>0</v>
      </c>
      <c r="N53" s="45">
        <v>0</v>
      </c>
      <c r="O53">
        <f t="shared" ref="O53:O59" si="3">SUM(K53:N53)</f>
        <v>48</v>
      </c>
    </row>
    <row r="54" spans="1:15" ht="26.25" customHeight="1" x14ac:dyDescent="0.25">
      <c r="A54" s="63" t="s">
        <v>48</v>
      </c>
      <c r="B54" s="63" t="s">
        <v>148</v>
      </c>
      <c r="C54" s="63" t="s">
        <v>146</v>
      </c>
      <c r="D54" s="63">
        <v>48</v>
      </c>
      <c r="E54" s="63">
        <v>16</v>
      </c>
      <c r="F54" s="63">
        <f>K54+L54</f>
        <v>48</v>
      </c>
      <c r="G54" s="63">
        <v>36</v>
      </c>
      <c r="H54" s="63"/>
      <c r="I54" s="30"/>
      <c r="J54" s="30"/>
      <c r="K54" s="34">
        <v>16</v>
      </c>
      <c r="L54" s="34">
        <v>32</v>
      </c>
      <c r="M54" s="44">
        <v>0</v>
      </c>
      <c r="N54" s="45">
        <v>0</v>
      </c>
      <c r="O54">
        <f t="shared" si="3"/>
        <v>48</v>
      </c>
    </row>
    <row r="55" spans="1:15" ht="26.25" x14ac:dyDescent="0.25">
      <c r="A55" s="63" t="s">
        <v>49</v>
      </c>
      <c r="B55" s="64" t="s">
        <v>149</v>
      </c>
      <c r="C55" s="63" t="s">
        <v>146</v>
      </c>
      <c r="D55" s="63">
        <f t="shared" ref="D55:D62" si="4">E55+F55</f>
        <v>72</v>
      </c>
      <c r="E55" s="63">
        <v>24</v>
      </c>
      <c r="F55" s="63">
        <f>K55</f>
        <v>48</v>
      </c>
      <c r="G55" s="63">
        <v>35</v>
      </c>
      <c r="H55" s="63"/>
      <c r="I55" s="30"/>
      <c r="J55" s="30"/>
      <c r="K55" s="34">
        <v>48</v>
      </c>
      <c r="L55" s="34">
        <v>0</v>
      </c>
      <c r="M55" s="44"/>
      <c r="N55" s="45"/>
      <c r="O55">
        <f t="shared" si="3"/>
        <v>48</v>
      </c>
    </row>
    <row r="56" spans="1:15" ht="39" customHeight="1" x14ac:dyDescent="0.25">
      <c r="A56" s="63" t="s">
        <v>50</v>
      </c>
      <c r="B56" s="64" t="s">
        <v>150</v>
      </c>
      <c r="C56" s="63" t="s">
        <v>146</v>
      </c>
      <c r="D56" s="63">
        <f t="shared" si="4"/>
        <v>72</v>
      </c>
      <c r="E56" s="63">
        <v>24</v>
      </c>
      <c r="F56" s="63">
        <f>N56</f>
        <v>48</v>
      </c>
      <c r="G56" s="63">
        <v>12</v>
      </c>
      <c r="H56" s="63"/>
      <c r="I56" s="30"/>
      <c r="J56" s="30"/>
      <c r="K56" s="34">
        <v>0</v>
      </c>
      <c r="L56" s="34">
        <v>0</v>
      </c>
      <c r="M56" s="44">
        <v>0</v>
      </c>
      <c r="N56" s="45">
        <v>48</v>
      </c>
      <c r="O56">
        <f t="shared" si="3"/>
        <v>48</v>
      </c>
    </row>
    <row r="57" spans="1:15" ht="41.25" customHeight="1" x14ac:dyDescent="0.25">
      <c r="A57" s="63" t="s">
        <v>51</v>
      </c>
      <c r="B57" s="64" t="s">
        <v>151</v>
      </c>
      <c r="C57" s="65" t="s">
        <v>152</v>
      </c>
      <c r="D57" s="63">
        <f t="shared" si="4"/>
        <v>114</v>
      </c>
      <c r="E57" s="63">
        <v>38</v>
      </c>
      <c r="F57" s="63">
        <v>76</v>
      </c>
      <c r="G57" s="63">
        <v>14</v>
      </c>
      <c r="H57" s="63"/>
      <c r="I57" s="30"/>
      <c r="J57" s="30"/>
      <c r="K57" s="34">
        <v>38</v>
      </c>
      <c r="L57" s="34">
        <v>38</v>
      </c>
      <c r="M57" s="44">
        <v>0</v>
      </c>
      <c r="N57" s="45">
        <v>0</v>
      </c>
      <c r="O57">
        <f t="shared" si="3"/>
        <v>76</v>
      </c>
    </row>
    <row r="58" spans="1:15" ht="26.25" x14ac:dyDescent="0.25">
      <c r="A58" s="63" t="s">
        <v>52</v>
      </c>
      <c r="B58" s="64" t="s">
        <v>153</v>
      </c>
      <c r="C58" s="66" t="s">
        <v>152</v>
      </c>
      <c r="D58" s="63">
        <f t="shared" si="4"/>
        <v>139</v>
      </c>
      <c r="E58" s="63">
        <v>46</v>
      </c>
      <c r="F58" s="63">
        <f>K58+L58</f>
        <v>93</v>
      </c>
      <c r="G58" s="63">
        <v>38</v>
      </c>
      <c r="H58" s="63"/>
      <c r="I58" s="30"/>
      <c r="J58" s="30"/>
      <c r="K58" s="34">
        <v>34</v>
      </c>
      <c r="L58" s="34">
        <v>59</v>
      </c>
      <c r="M58" s="44"/>
      <c r="N58" s="45"/>
      <c r="O58">
        <f t="shared" si="3"/>
        <v>93</v>
      </c>
    </row>
    <row r="59" spans="1:15" ht="32.25" customHeight="1" x14ac:dyDescent="0.25">
      <c r="A59" s="63" t="s">
        <v>53</v>
      </c>
      <c r="B59" s="64" t="s">
        <v>154</v>
      </c>
      <c r="C59" s="64" t="s">
        <v>155</v>
      </c>
      <c r="D59" s="63">
        <f t="shared" si="4"/>
        <v>131</v>
      </c>
      <c r="E59" s="63">
        <v>44</v>
      </c>
      <c r="F59" s="63">
        <f>K59</f>
        <v>87</v>
      </c>
      <c r="G59" s="63">
        <v>20</v>
      </c>
      <c r="H59" s="63"/>
      <c r="I59" s="30"/>
      <c r="J59" s="30"/>
      <c r="K59" s="34">
        <v>87</v>
      </c>
      <c r="L59" s="34">
        <v>0</v>
      </c>
      <c r="M59" s="44"/>
      <c r="N59" s="45"/>
      <c r="O59">
        <f t="shared" si="3"/>
        <v>87</v>
      </c>
    </row>
    <row r="60" spans="1:15" ht="24" customHeight="1" x14ac:dyDescent="0.25">
      <c r="A60" s="63" t="s">
        <v>54</v>
      </c>
      <c r="B60" s="64" t="s">
        <v>156</v>
      </c>
      <c r="C60" s="63" t="s">
        <v>157</v>
      </c>
      <c r="D60" s="63">
        <f t="shared" si="4"/>
        <v>54</v>
      </c>
      <c r="E60" s="63">
        <v>18</v>
      </c>
      <c r="F60" s="63">
        <v>36</v>
      </c>
      <c r="G60" s="63">
        <v>14</v>
      </c>
      <c r="H60" s="63"/>
      <c r="I60" s="30"/>
      <c r="J60" s="30"/>
      <c r="K60" s="34"/>
      <c r="L60" s="34"/>
      <c r="M60" s="44"/>
      <c r="N60" s="45">
        <v>36</v>
      </c>
      <c r="O60">
        <f>SUM(M60:N60)</f>
        <v>36</v>
      </c>
    </row>
    <row r="61" spans="1:15" ht="24" customHeight="1" x14ac:dyDescent="0.25">
      <c r="A61" s="63" t="s">
        <v>55</v>
      </c>
      <c r="B61" s="64" t="s">
        <v>158</v>
      </c>
      <c r="C61" s="63" t="s">
        <v>116</v>
      </c>
      <c r="D61" s="63">
        <f t="shared" si="4"/>
        <v>102</v>
      </c>
      <c r="E61" s="63">
        <v>34</v>
      </c>
      <c r="F61" s="63">
        <v>68</v>
      </c>
      <c r="G61" s="63">
        <v>48</v>
      </c>
      <c r="H61" s="63"/>
      <c r="I61" s="30"/>
      <c r="J61" s="30"/>
      <c r="K61" s="34">
        <v>68</v>
      </c>
      <c r="L61" s="34">
        <v>0</v>
      </c>
      <c r="M61" s="44"/>
      <c r="N61" s="45"/>
      <c r="O61">
        <f>SUM(K61:N61)</f>
        <v>68</v>
      </c>
    </row>
    <row r="62" spans="1:15" ht="26.25" x14ac:dyDescent="0.25">
      <c r="A62" s="63"/>
      <c r="B62" s="67" t="s">
        <v>127</v>
      </c>
      <c r="C62" s="63"/>
      <c r="D62" s="68">
        <f t="shared" si="4"/>
        <v>951</v>
      </c>
      <c r="E62" s="68">
        <f>SUM(E52:E61)</f>
        <v>307</v>
      </c>
      <c r="F62" s="68">
        <f>SUM(F52:F61)</f>
        <v>644</v>
      </c>
      <c r="G62" s="68">
        <f>SUM(G52:G61)</f>
        <v>267</v>
      </c>
      <c r="H62" s="63"/>
      <c r="I62" s="30"/>
      <c r="J62" s="30"/>
      <c r="K62" s="36">
        <f>SUM(K52:K61)</f>
        <v>307</v>
      </c>
      <c r="L62" s="36">
        <f>SUM(L52:L61)</f>
        <v>161</v>
      </c>
      <c r="M62" s="45">
        <f>SUM(M52:M60)</f>
        <v>54</v>
      </c>
      <c r="N62" s="45">
        <f>SUM(N52:N60)</f>
        <v>122</v>
      </c>
      <c r="O62">
        <f>SUM(O52:O60)</f>
        <v>576</v>
      </c>
    </row>
    <row r="63" spans="1:15" x14ac:dyDescent="0.25">
      <c r="A63" s="63"/>
      <c r="B63" s="69" t="s">
        <v>88</v>
      </c>
      <c r="C63" s="63"/>
      <c r="D63" s="63"/>
      <c r="E63" s="63"/>
      <c r="F63" s="63"/>
      <c r="G63" s="63"/>
      <c r="H63" s="63"/>
      <c r="I63" s="30"/>
      <c r="J63" s="30"/>
      <c r="K63" s="34"/>
      <c r="L63" s="34"/>
      <c r="M63" s="44"/>
      <c r="N63" s="44"/>
    </row>
    <row r="64" spans="1:15" ht="27" customHeight="1" x14ac:dyDescent="0.25">
      <c r="A64" s="63" t="s">
        <v>159</v>
      </c>
      <c r="B64" s="70" t="s">
        <v>160</v>
      </c>
      <c r="C64" s="63" t="s">
        <v>161</v>
      </c>
      <c r="D64" s="63">
        <f>E64+F64</f>
        <v>46</v>
      </c>
      <c r="E64" s="63">
        <v>12</v>
      </c>
      <c r="F64" s="63">
        <v>34</v>
      </c>
      <c r="G64" s="63">
        <v>20</v>
      </c>
      <c r="H64" s="63"/>
      <c r="I64" s="30"/>
      <c r="J64" s="30"/>
      <c r="K64" s="34"/>
      <c r="L64" s="34"/>
      <c r="M64" s="44">
        <v>34</v>
      </c>
      <c r="N64" s="44">
        <v>0</v>
      </c>
      <c r="O64">
        <f t="shared" ref="O64:O68" si="5">SUM(K64:N64)</f>
        <v>34</v>
      </c>
    </row>
    <row r="65" spans="1:16" x14ac:dyDescent="0.25">
      <c r="A65" s="6"/>
      <c r="B65" s="37" t="s">
        <v>123</v>
      </c>
      <c r="C65" s="6"/>
      <c r="D65" s="13">
        <f>SUM(D64:D64)</f>
        <v>46</v>
      </c>
      <c r="E65" s="13">
        <f>SUM(E64:E64)</f>
        <v>12</v>
      </c>
      <c r="F65" s="13">
        <f>SUM(F64:F64)</f>
        <v>34</v>
      </c>
      <c r="G65" s="13">
        <v>20</v>
      </c>
      <c r="H65" s="6"/>
      <c r="I65" s="30"/>
      <c r="J65" s="30"/>
      <c r="K65" s="36">
        <f>SUM(K64:K64)</f>
        <v>0</v>
      </c>
      <c r="L65" s="36">
        <f>SUM(L64:L64)</f>
        <v>0</v>
      </c>
      <c r="M65" s="45">
        <f>M64</f>
        <v>34</v>
      </c>
      <c r="N65" s="44">
        <v>0</v>
      </c>
      <c r="O65">
        <f t="shared" si="5"/>
        <v>34</v>
      </c>
    </row>
    <row r="66" spans="1:16" ht="26.25" x14ac:dyDescent="0.25">
      <c r="A66" s="16" t="s">
        <v>56</v>
      </c>
      <c r="B66" s="17" t="s">
        <v>57</v>
      </c>
      <c r="C66" s="17" t="s">
        <v>87</v>
      </c>
      <c r="D66" s="16">
        <f>D67+D70+D75+D78+D83</f>
        <v>1404</v>
      </c>
      <c r="E66" s="16">
        <f>E67+E70+E75+E78+E83</f>
        <v>468</v>
      </c>
      <c r="F66" s="91">
        <f>F67+F70+F75+F78+F83</f>
        <v>936</v>
      </c>
      <c r="G66" s="16"/>
      <c r="H66" s="16"/>
      <c r="I66" s="16"/>
      <c r="J66" s="16"/>
      <c r="K66" s="16">
        <f>K67</f>
        <v>109</v>
      </c>
      <c r="L66" s="16">
        <f>L67+L70+L75+L78+L83</f>
        <v>301</v>
      </c>
      <c r="M66" s="16">
        <f>M70+M75+M78</f>
        <v>342</v>
      </c>
      <c r="N66" s="16">
        <f>N67+N70+N75+N78+N83</f>
        <v>184</v>
      </c>
      <c r="O66">
        <f t="shared" si="5"/>
        <v>936</v>
      </c>
    </row>
    <row r="67" spans="1:16" ht="64.5" x14ac:dyDescent="0.25">
      <c r="A67" s="72" t="s">
        <v>58</v>
      </c>
      <c r="B67" s="71" t="s">
        <v>163</v>
      </c>
      <c r="C67" s="2"/>
      <c r="D67" s="13">
        <f>D68</f>
        <v>354</v>
      </c>
      <c r="E67" s="13">
        <f>E68</f>
        <v>118</v>
      </c>
      <c r="F67" s="13">
        <f>F68</f>
        <v>236</v>
      </c>
      <c r="G67" s="13">
        <f>G68</f>
        <v>118</v>
      </c>
      <c r="H67" s="13"/>
      <c r="I67" s="29"/>
      <c r="J67" s="29"/>
      <c r="K67" s="33">
        <f>K68</f>
        <v>109</v>
      </c>
      <c r="L67" s="33">
        <f>L68</f>
        <v>127</v>
      </c>
      <c r="M67" s="46">
        <v>0</v>
      </c>
      <c r="N67" s="46">
        <v>0</v>
      </c>
      <c r="O67">
        <f t="shared" si="5"/>
        <v>236</v>
      </c>
    </row>
    <row r="68" spans="1:16" ht="39" x14ac:dyDescent="0.25">
      <c r="A68" s="6" t="s">
        <v>59</v>
      </c>
      <c r="B68" s="9" t="s">
        <v>164</v>
      </c>
      <c r="C68" s="9" t="s">
        <v>165</v>
      </c>
      <c r="D68" s="6">
        <f>E68+F68</f>
        <v>354</v>
      </c>
      <c r="E68" s="6">
        <v>118</v>
      </c>
      <c r="F68" s="6">
        <f>K68+L68</f>
        <v>236</v>
      </c>
      <c r="G68" s="6">
        <v>118</v>
      </c>
      <c r="H68" s="6"/>
      <c r="I68" s="30"/>
      <c r="J68" s="30"/>
      <c r="K68" s="34">
        <v>109</v>
      </c>
      <c r="L68" s="34">
        <v>127</v>
      </c>
      <c r="M68" s="44">
        <v>0</v>
      </c>
      <c r="N68" s="44">
        <v>0</v>
      </c>
      <c r="O68">
        <f t="shared" si="5"/>
        <v>236</v>
      </c>
    </row>
    <row r="69" spans="1:16" x14ac:dyDescent="0.25">
      <c r="A69" s="19" t="s">
        <v>166</v>
      </c>
      <c r="B69" s="20"/>
      <c r="C69" s="20" t="s">
        <v>116</v>
      </c>
      <c r="D69" s="20"/>
      <c r="E69" s="20"/>
      <c r="F69" s="20">
        <f>L69+M69+N69</f>
        <v>36</v>
      </c>
      <c r="G69" s="20"/>
      <c r="H69" s="20"/>
      <c r="I69" s="20"/>
      <c r="J69" s="20"/>
      <c r="K69" s="20"/>
      <c r="L69" s="20">
        <v>36</v>
      </c>
      <c r="M69" s="20"/>
      <c r="N69" s="20"/>
      <c r="O69" s="54">
        <f>SUM(L69:N69)</f>
        <v>36</v>
      </c>
      <c r="P69" s="53"/>
    </row>
    <row r="70" spans="1:16" ht="75.75" customHeight="1" x14ac:dyDescent="0.25">
      <c r="A70" s="13" t="s">
        <v>60</v>
      </c>
      <c r="B70" s="71" t="s">
        <v>167</v>
      </c>
      <c r="C70" s="2" t="s">
        <v>169</v>
      </c>
      <c r="D70" s="13">
        <f>E70+F70</f>
        <v>276</v>
      </c>
      <c r="E70" s="13">
        <v>92</v>
      </c>
      <c r="F70" s="13">
        <f>M70+N70</f>
        <v>184</v>
      </c>
      <c r="G70" s="13">
        <v>92</v>
      </c>
      <c r="H70" s="13"/>
      <c r="I70" s="29"/>
      <c r="J70" s="29"/>
      <c r="K70" s="33">
        <v>0</v>
      </c>
      <c r="L70" s="33">
        <v>0</v>
      </c>
      <c r="M70" s="46">
        <v>118</v>
      </c>
      <c r="N70" s="46">
        <v>66</v>
      </c>
      <c r="O70" s="4"/>
    </row>
    <row r="71" spans="1:16" ht="65.25" customHeight="1" x14ac:dyDescent="0.25">
      <c r="A71" s="6" t="s">
        <v>61</v>
      </c>
      <c r="B71" s="9" t="s">
        <v>168</v>
      </c>
      <c r="C71" s="6" t="s">
        <v>80</v>
      </c>
      <c r="D71" s="6">
        <f>E71+F71</f>
        <v>177</v>
      </c>
      <c r="E71" s="6">
        <v>59</v>
      </c>
      <c r="F71" s="6">
        <v>118</v>
      </c>
      <c r="G71" s="6">
        <v>56</v>
      </c>
      <c r="H71" s="6"/>
      <c r="I71" s="30"/>
      <c r="J71" s="30"/>
      <c r="K71" s="34">
        <v>0</v>
      </c>
      <c r="L71" s="34">
        <v>0</v>
      </c>
      <c r="M71" s="44">
        <v>118</v>
      </c>
      <c r="N71" s="44"/>
      <c r="O71">
        <f>SUM(M71:N71)</f>
        <v>118</v>
      </c>
    </row>
    <row r="72" spans="1:16" ht="38.25" customHeight="1" x14ac:dyDescent="0.25">
      <c r="A72" s="6" t="s">
        <v>62</v>
      </c>
      <c r="B72" s="9" t="s">
        <v>170</v>
      </c>
      <c r="C72" s="6" t="s">
        <v>82</v>
      </c>
      <c r="D72" s="6">
        <f>E72+F72</f>
        <v>99</v>
      </c>
      <c r="E72" s="6">
        <v>33</v>
      </c>
      <c r="F72" s="6">
        <v>66</v>
      </c>
      <c r="G72" s="6">
        <v>36</v>
      </c>
      <c r="H72" s="6"/>
      <c r="I72" s="30"/>
      <c r="J72" s="30"/>
      <c r="K72" s="34">
        <v>0</v>
      </c>
      <c r="L72" s="34">
        <v>0</v>
      </c>
      <c r="M72" s="44">
        <v>0</v>
      </c>
      <c r="N72" s="44">
        <v>66</v>
      </c>
      <c r="O72">
        <f>SUM(N72:N72)</f>
        <v>66</v>
      </c>
    </row>
    <row r="73" spans="1:16" x14ac:dyDescent="0.25">
      <c r="A73" s="18" t="s">
        <v>171</v>
      </c>
      <c r="B73" s="18"/>
      <c r="C73" s="18" t="s">
        <v>85</v>
      </c>
      <c r="D73" s="18"/>
      <c r="E73" s="18"/>
      <c r="F73" s="18">
        <v>36</v>
      </c>
      <c r="G73" s="18"/>
      <c r="H73" s="18"/>
      <c r="I73" s="18"/>
      <c r="J73" s="18"/>
      <c r="K73" s="18"/>
      <c r="L73" s="18"/>
      <c r="M73" s="18">
        <v>36</v>
      </c>
      <c r="N73" s="18"/>
      <c r="O73" s="52">
        <f>SUM(M73:N73)</f>
        <v>36</v>
      </c>
      <c r="P73" s="52"/>
    </row>
    <row r="74" spans="1:16" x14ac:dyDescent="0.25">
      <c r="A74" s="20" t="s">
        <v>172</v>
      </c>
      <c r="B74" s="20"/>
      <c r="C74" s="20" t="s">
        <v>85</v>
      </c>
      <c r="D74" s="20"/>
      <c r="E74" s="20"/>
      <c r="F74" s="20">
        <v>72</v>
      </c>
      <c r="G74" s="20"/>
      <c r="H74" s="20"/>
      <c r="I74" s="20"/>
      <c r="J74" s="20"/>
      <c r="K74" s="20"/>
      <c r="L74" s="20"/>
      <c r="M74" s="20">
        <v>36</v>
      </c>
      <c r="N74" s="20">
        <v>36</v>
      </c>
      <c r="O74" s="54">
        <f>SUM(M74:N74)</f>
        <v>72</v>
      </c>
      <c r="P74" s="53"/>
    </row>
    <row r="75" spans="1:16" ht="50.25" customHeight="1" x14ac:dyDescent="0.25">
      <c r="A75" s="13" t="s">
        <v>63</v>
      </c>
      <c r="B75" s="71" t="s">
        <v>173</v>
      </c>
      <c r="C75" s="2" t="s">
        <v>178</v>
      </c>
      <c r="D75" s="92">
        <f>D76</f>
        <v>276</v>
      </c>
      <c r="E75" s="13">
        <f>E76</f>
        <v>92</v>
      </c>
      <c r="F75" s="13">
        <f>F76</f>
        <v>184</v>
      </c>
      <c r="G75" s="13">
        <f>G76</f>
        <v>92</v>
      </c>
      <c r="H75" s="13"/>
      <c r="I75" s="29"/>
      <c r="J75" s="29"/>
      <c r="K75" s="33">
        <v>0</v>
      </c>
      <c r="L75" s="33">
        <v>82</v>
      </c>
      <c r="M75" s="46">
        <v>102</v>
      </c>
      <c r="N75" s="46">
        <v>0</v>
      </c>
      <c r="O75">
        <f>SUM(M75:N75)</f>
        <v>102</v>
      </c>
    </row>
    <row r="76" spans="1:16" ht="41.25" customHeight="1" x14ac:dyDescent="0.25">
      <c r="A76" s="6" t="s">
        <v>64</v>
      </c>
      <c r="B76" s="9" t="s">
        <v>174</v>
      </c>
      <c r="C76" s="6" t="s">
        <v>175</v>
      </c>
      <c r="D76" s="6">
        <f t="shared" ref="D76" si="6">E76+F76</f>
        <v>276</v>
      </c>
      <c r="E76" s="6">
        <v>92</v>
      </c>
      <c r="F76" s="6">
        <v>184</v>
      </c>
      <c r="G76" s="6">
        <v>92</v>
      </c>
      <c r="H76" s="6"/>
      <c r="I76" s="30"/>
      <c r="J76" s="30"/>
      <c r="K76" s="34">
        <v>0</v>
      </c>
      <c r="L76" s="34">
        <v>82</v>
      </c>
      <c r="M76" s="44">
        <v>102</v>
      </c>
      <c r="N76" s="44">
        <v>0</v>
      </c>
      <c r="O76">
        <f>SUM(M76:N76)</f>
        <v>102</v>
      </c>
    </row>
    <row r="77" spans="1:16" x14ac:dyDescent="0.25">
      <c r="A77" s="20" t="s">
        <v>176</v>
      </c>
      <c r="B77" s="20"/>
      <c r="C77" s="20" t="s">
        <v>85</v>
      </c>
      <c r="D77" s="20"/>
      <c r="E77" s="20"/>
      <c r="F77" s="20">
        <v>72</v>
      </c>
      <c r="G77" s="20"/>
      <c r="H77" s="20"/>
      <c r="I77" s="20"/>
      <c r="J77" s="20"/>
      <c r="K77" s="20"/>
      <c r="L77" s="20">
        <v>36</v>
      </c>
      <c r="M77" s="20">
        <v>36</v>
      </c>
      <c r="N77" s="20"/>
      <c r="O77" s="54">
        <f>SUM(L77:N77)</f>
        <v>72</v>
      </c>
      <c r="P77" s="53"/>
    </row>
    <row r="78" spans="1:16" ht="50.25" customHeight="1" x14ac:dyDescent="0.25">
      <c r="A78" s="13" t="s">
        <v>65</v>
      </c>
      <c r="B78" s="71" t="s">
        <v>177</v>
      </c>
      <c r="C78" s="2" t="s">
        <v>169</v>
      </c>
      <c r="D78" s="13">
        <f>D79+D80</f>
        <v>360</v>
      </c>
      <c r="E78" s="13">
        <f>E79+E80</f>
        <v>120</v>
      </c>
      <c r="F78" s="13">
        <f>F79+F80</f>
        <v>240</v>
      </c>
      <c r="G78" s="13">
        <f>G79+G80</f>
        <v>120</v>
      </c>
      <c r="H78" s="81">
        <f>H79</f>
        <v>10</v>
      </c>
      <c r="I78" s="29"/>
      <c r="J78" s="29"/>
      <c r="K78" s="33">
        <v>0</v>
      </c>
      <c r="L78" s="33">
        <v>0</v>
      </c>
      <c r="M78" s="46">
        <f>M79+M80</f>
        <v>122</v>
      </c>
      <c r="N78" s="94">
        <f>N79+N80</f>
        <v>118</v>
      </c>
    </row>
    <row r="79" spans="1:16" ht="34.5" customHeight="1" x14ac:dyDescent="0.25">
      <c r="A79" s="6" t="s">
        <v>66</v>
      </c>
      <c r="B79" s="9" t="s">
        <v>179</v>
      </c>
      <c r="C79" s="6" t="s">
        <v>180</v>
      </c>
      <c r="D79" s="6">
        <f>E79+F79</f>
        <v>162</v>
      </c>
      <c r="E79" s="6">
        <v>54</v>
      </c>
      <c r="F79" s="6">
        <v>108</v>
      </c>
      <c r="G79" s="6">
        <v>54</v>
      </c>
      <c r="H79" s="6">
        <v>10</v>
      </c>
      <c r="I79" s="30"/>
      <c r="J79" s="30"/>
      <c r="K79" s="34">
        <v>0</v>
      </c>
      <c r="L79" s="34">
        <v>0</v>
      </c>
      <c r="M79" s="44">
        <v>54</v>
      </c>
      <c r="N79" s="44">
        <v>54</v>
      </c>
      <c r="O79">
        <f>SUM(L79:N79)</f>
        <v>108</v>
      </c>
    </row>
    <row r="80" spans="1:16" ht="33" customHeight="1" x14ac:dyDescent="0.25">
      <c r="A80" s="6" t="s">
        <v>181</v>
      </c>
      <c r="B80" s="9" t="s">
        <v>182</v>
      </c>
      <c r="C80" s="6" t="s">
        <v>175</v>
      </c>
      <c r="D80" s="6">
        <v>198</v>
      </c>
      <c r="E80" s="6">
        <v>66</v>
      </c>
      <c r="F80" s="6">
        <v>132</v>
      </c>
      <c r="G80" s="6">
        <v>66</v>
      </c>
      <c r="H80" s="6"/>
      <c r="I80" s="30"/>
      <c r="J80" s="30"/>
      <c r="K80" s="34">
        <v>0</v>
      </c>
      <c r="L80" s="34"/>
      <c r="M80" s="44">
        <v>68</v>
      </c>
      <c r="N80" s="44">
        <v>64</v>
      </c>
      <c r="O80">
        <f>SUM(M80:N80)</f>
        <v>132</v>
      </c>
    </row>
    <row r="81" spans="1:16" x14ac:dyDescent="0.25">
      <c r="A81" s="18" t="s">
        <v>183</v>
      </c>
      <c r="B81" s="18"/>
      <c r="C81" s="18"/>
      <c r="D81" s="18"/>
      <c r="E81" s="18"/>
      <c r="F81" s="18">
        <v>36</v>
      </c>
      <c r="G81" s="18"/>
      <c r="H81" s="18"/>
      <c r="I81" s="18"/>
      <c r="J81" s="18"/>
      <c r="K81" s="18"/>
      <c r="L81" s="18"/>
      <c r="M81" s="18"/>
      <c r="N81" s="18">
        <v>36</v>
      </c>
      <c r="O81" s="52">
        <f>SUM(L81:N81)</f>
        <v>36</v>
      </c>
    </row>
    <row r="82" spans="1:16" x14ac:dyDescent="0.25">
      <c r="A82" s="20" t="s">
        <v>184</v>
      </c>
      <c r="B82" s="110"/>
      <c r="C82" s="20"/>
      <c r="D82" s="20"/>
      <c r="E82" s="20"/>
      <c r="F82" s="20">
        <v>72</v>
      </c>
      <c r="G82" s="20"/>
      <c r="H82" s="20"/>
      <c r="I82" s="20"/>
      <c r="J82" s="20"/>
      <c r="K82" s="20"/>
      <c r="L82" s="20"/>
      <c r="M82" s="20"/>
      <c r="N82" s="20">
        <v>72</v>
      </c>
      <c r="O82" s="111">
        <f>SUM(N82)</f>
        <v>72</v>
      </c>
      <c r="P82" s="99"/>
    </row>
    <row r="83" spans="1:16" ht="62.25" customHeight="1" x14ac:dyDescent="0.25">
      <c r="A83" s="95" t="s">
        <v>185</v>
      </c>
      <c r="B83" s="97" t="s">
        <v>186</v>
      </c>
      <c r="C83" s="98" t="s">
        <v>169</v>
      </c>
      <c r="D83" s="81">
        <f>D84+D85</f>
        <v>138</v>
      </c>
      <c r="E83" s="81">
        <f>E84+E85</f>
        <v>46</v>
      </c>
      <c r="F83" s="81">
        <f>F84+F85</f>
        <v>92</v>
      </c>
      <c r="G83" s="81">
        <f>G84+G85</f>
        <v>88</v>
      </c>
      <c r="H83" s="81"/>
      <c r="I83" s="93"/>
      <c r="J83" s="93"/>
      <c r="K83" s="33">
        <v>0</v>
      </c>
      <c r="L83" s="33">
        <f>L84+L85</f>
        <v>92</v>
      </c>
      <c r="M83" s="46">
        <f>M84+M85</f>
        <v>0</v>
      </c>
      <c r="N83" s="46">
        <f>N84+N85</f>
        <v>0</v>
      </c>
      <c r="O83" s="101"/>
      <c r="P83" s="99"/>
    </row>
    <row r="84" spans="1:16" ht="41.25" customHeight="1" x14ac:dyDescent="0.25">
      <c r="A84" s="76" t="s">
        <v>187</v>
      </c>
      <c r="B84" s="96" t="s">
        <v>188</v>
      </c>
      <c r="C84" s="76" t="s">
        <v>175</v>
      </c>
      <c r="D84" s="76">
        <f>E84+F84</f>
        <v>69</v>
      </c>
      <c r="E84" s="76">
        <v>23</v>
      </c>
      <c r="F84" s="76">
        <v>46</v>
      </c>
      <c r="G84" s="76">
        <v>44</v>
      </c>
      <c r="H84" s="76"/>
      <c r="I84" s="102"/>
      <c r="J84" s="102"/>
      <c r="K84" s="34">
        <v>0</v>
      </c>
      <c r="L84" s="34">
        <v>46</v>
      </c>
      <c r="M84" s="44">
        <v>0</v>
      </c>
      <c r="N84" s="44">
        <v>0</v>
      </c>
      <c r="O84" s="101">
        <f>SUM(L84:N84)</f>
        <v>46</v>
      </c>
      <c r="P84" s="99"/>
    </row>
    <row r="85" spans="1:16" ht="37.5" customHeight="1" x14ac:dyDescent="0.25">
      <c r="A85" s="76" t="s">
        <v>189</v>
      </c>
      <c r="B85" s="100" t="s">
        <v>190</v>
      </c>
      <c r="C85" s="76" t="s">
        <v>180</v>
      </c>
      <c r="D85" s="76">
        <f>E85+F85</f>
        <v>69</v>
      </c>
      <c r="E85" s="76">
        <v>23</v>
      </c>
      <c r="F85" s="76">
        <v>46</v>
      </c>
      <c r="G85" s="76">
        <v>44</v>
      </c>
      <c r="H85" s="76"/>
      <c r="I85" s="102"/>
      <c r="J85" s="102"/>
      <c r="K85" s="34">
        <v>0</v>
      </c>
      <c r="L85" s="34">
        <v>46</v>
      </c>
      <c r="M85" s="44">
        <v>0</v>
      </c>
      <c r="N85" s="44">
        <v>0</v>
      </c>
      <c r="O85" s="101">
        <f>SUM(L85:N85)</f>
        <v>46</v>
      </c>
      <c r="P85" s="99"/>
    </row>
    <row r="86" spans="1:16" ht="25.5" customHeight="1" x14ac:dyDescent="0.25">
      <c r="A86" s="18" t="s">
        <v>191</v>
      </c>
      <c r="B86" s="103"/>
      <c r="C86" s="18"/>
      <c r="D86" s="18"/>
      <c r="E86" s="18"/>
      <c r="F86" s="18">
        <v>36</v>
      </c>
      <c r="G86" s="18"/>
      <c r="H86" s="18"/>
      <c r="I86" s="18"/>
      <c r="J86" s="18"/>
      <c r="K86" s="18">
        <v>0</v>
      </c>
      <c r="L86" s="18">
        <v>36</v>
      </c>
      <c r="M86" s="18">
        <v>0</v>
      </c>
      <c r="N86" s="18">
        <v>0</v>
      </c>
      <c r="O86" s="104">
        <f>SUM(L86:N86)</f>
        <v>36</v>
      </c>
      <c r="P86" s="99"/>
    </row>
    <row r="87" spans="1:16" x14ac:dyDescent="0.25">
      <c r="A87" s="131" t="s">
        <v>67</v>
      </c>
      <c r="B87" s="132"/>
      <c r="C87" s="6"/>
      <c r="D87" s="13"/>
      <c r="E87" s="13"/>
      <c r="F87" s="13"/>
      <c r="G87" s="13"/>
      <c r="H87" s="13"/>
      <c r="I87" s="13"/>
      <c r="J87" s="13"/>
      <c r="K87" s="33"/>
      <c r="L87" s="33"/>
      <c r="M87" s="13"/>
      <c r="N87" s="13"/>
      <c r="O87" s="109">
        <f>O73+O81+O86</f>
        <v>108</v>
      </c>
    </row>
    <row r="88" spans="1:16" x14ac:dyDescent="0.25">
      <c r="A88" s="105"/>
      <c r="B88" s="106"/>
      <c r="C88" s="6"/>
      <c r="D88" s="13"/>
      <c r="E88" s="13"/>
      <c r="F88" s="13"/>
      <c r="G88" s="13"/>
      <c r="H88" s="13"/>
      <c r="I88" s="13"/>
      <c r="J88" s="13"/>
      <c r="K88" s="33"/>
      <c r="L88" s="33"/>
      <c r="M88" s="13"/>
      <c r="N88" s="13"/>
      <c r="O88" s="108">
        <f>O69+O74+O77+O82</f>
        <v>252</v>
      </c>
    </row>
    <row r="89" spans="1:16" x14ac:dyDescent="0.25">
      <c r="A89" s="133" t="s">
        <v>89</v>
      </c>
      <c r="B89" s="134"/>
      <c r="C89" s="6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22"/>
    </row>
    <row r="90" spans="1:16" ht="65.25" customHeight="1" x14ac:dyDescent="0.25">
      <c r="A90" s="6" t="s">
        <v>70</v>
      </c>
      <c r="B90" s="9" t="s">
        <v>69</v>
      </c>
      <c r="C90" s="6"/>
      <c r="D90" s="6"/>
      <c r="E90" s="6"/>
      <c r="F90" s="6">
        <v>144</v>
      </c>
      <c r="G90" s="6"/>
      <c r="H90" s="6"/>
      <c r="I90" s="6">
        <v>0</v>
      </c>
      <c r="J90" s="6">
        <v>0</v>
      </c>
      <c r="K90" s="34">
        <v>0</v>
      </c>
      <c r="L90" s="34">
        <v>0</v>
      </c>
      <c r="M90" s="44"/>
      <c r="N90" s="44">
        <v>144</v>
      </c>
    </row>
    <row r="91" spans="1:16" ht="26.25" x14ac:dyDescent="0.25">
      <c r="A91" s="6" t="s">
        <v>71</v>
      </c>
      <c r="B91" s="9" t="s">
        <v>72</v>
      </c>
      <c r="C91" s="6"/>
      <c r="D91" s="6"/>
      <c r="E91" s="6"/>
      <c r="F91" s="6"/>
      <c r="G91" s="6"/>
      <c r="H91" s="6"/>
      <c r="I91" s="6"/>
      <c r="J91" s="6"/>
      <c r="K91" s="34"/>
      <c r="L91" s="34"/>
      <c r="M91" s="44"/>
      <c r="N91" s="44" t="s">
        <v>197</v>
      </c>
    </row>
    <row r="92" spans="1:16" ht="47.25" customHeight="1" x14ac:dyDescent="0.25">
      <c r="A92" s="122" t="s">
        <v>90</v>
      </c>
      <c r="B92" s="123"/>
      <c r="C92" s="123"/>
      <c r="D92" s="123"/>
      <c r="E92" s="123"/>
      <c r="F92" s="124"/>
      <c r="G92" s="119" t="s">
        <v>68</v>
      </c>
      <c r="H92" s="9" t="s">
        <v>74</v>
      </c>
      <c r="I92" s="30">
        <v>12</v>
      </c>
      <c r="J92" s="30">
        <v>14</v>
      </c>
      <c r="K92" s="34">
        <v>12</v>
      </c>
      <c r="L92" s="34">
        <v>13</v>
      </c>
      <c r="M92" s="44">
        <v>8</v>
      </c>
      <c r="N92" s="44"/>
      <c r="O92" s="23">
        <f>SUM(I92:N92)</f>
        <v>59</v>
      </c>
    </row>
    <row r="93" spans="1:16" ht="48" customHeight="1" x14ac:dyDescent="0.25">
      <c r="A93" s="125"/>
      <c r="B93" s="126"/>
      <c r="C93" s="126"/>
      <c r="D93" s="126"/>
      <c r="E93" s="126"/>
      <c r="F93" s="127"/>
      <c r="G93" s="120"/>
      <c r="H93" s="32" t="s">
        <v>73</v>
      </c>
      <c r="I93" s="30">
        <v>0</v>
      </c>
      <c r="J93" s="30">
        <v>0</v>
      </c>
      <c r="K93" s="34">
        <v>0</v>
      </c>
      <c r="L93" s="34">
        <v>1</v>
      </c>
      <c r="M93" s="44">
        <v>1</v>
      </c>
      <c r="N93" s="55" t="s">
        <v>198</v>
      </c>
      <c r="O93">
        <v>3</v>
      </c>
    </row>
    <row r="94" spans="1:16" ht="49.5" customHeight="1" x14ac:dyDescent="0.25">
      <c r="A94" s="125"/>
      <c r="B94" s="126"/>
      <c r="C94" s="126"/>
      <c r="D94" s="126"/>
      <c r="E94" s="126"/>
      <c r="F94" s="127"/>
      <c r="G94" s="120"/>
      <c r="H94" s="32" t="s">
        <v>75</v>
      </c>
      <c r="I94" s="30">
        <v>0</v>
      </c>
      <c r="J94" s="30">
        <v>0</v>
      </c>
      <c r="K94" s="34">
        <v>0</v>
      </c>
      <c r="L94" s="34">
        <v>2</v>
      </c>
      <c r="M94" s="44">
        <v>3</v>
      </c>
      <c r="N94" s="44">
        <v>2</v>
      </c>
      <c r="O94">
        <f>SUM(J94:N94)</f>
        <v>7</v>
      </c>
    </row>
    <row r="95" spans="1:16" ht="36.75" x14ac:dyDescent="0.25">
      <c r="A95" s="125"/>
      <c r="B95" s="126"/>
      <c r="C95" s="126"/>
      <c r="D95" s="126"/>
      <c r="E95" s="126"/>
      <c r="F95" s="127"/>
      <c r="G95" s="120"/>
      <c r="H95" s="32" t="s">
        <v>76</v>
      </c>
      <c r="I95" s="30">
        <v>0</v>
      </c>
      <c r="J95" s="30">
        <v>0</v>
      </c>
      <c r="K95" s="34">
        <v>0</v>
      </c>
      <c r="L95" s="34">
        <v>0</v>
      </c>
      <c r="M95" s="44">
        <v>0</v>
      </c>
      <c r="N95" s="44" t="s">
        <v>199</v>
      </c>
      <c r="O95">
        <f>SUM(J95:N95)</f>
        <v>0</v>
      </c>
    </row>
    <row r="96" spans="1:16" ht="24.75" x14ac:dyDescent="0.25">
      <c r="A96" s="125"/>
      <c r="B96" s="126"/>
      <c r="C96" s="126"/>
      <c r="D96" s="126"/>
      <c r="E96" s="126"/>
      <c r="F96" s="127"/>
      <c r="G96" s="120"/>
      <c r="H96" s="32" t="s">
        <v>77</v>
      </c>
      <c r="I96" s="30">
        <v>0</v>
      </c>
      <c r="J96" s="30">
        <v>9</v>
      </c>
      <c r="K96" s="34">
        <v>0</v>
      </c>
      <c r="L96" s="34">
        <v>4</v>
      </c>
      <c r="M96" s="44">
        <v>1</v>
      </c>
      <c r="N96" s="44"/>
      <c r="O96">
        <f>SUM(K96:N96)</f>
        <v>5</v>
      </c>
    </row>
    <row r="97" spans="1:14" ht="26.25" x14ac:dyDescent="0.25">
      <c r="A97" s="125"/>
      <c r="B97" s="126"/>
      <c r="C97" s="126"/>
      <c r="D97" s="126"/>
      <c r="E97" s="126"/>
      <c r="F97" s="127"/>
      <c r="G97" s="120"/>
      <c r="H97" s="9" t="s">
        <v>78</v>
      </c>
      <c r="I97" s="30">
        <v>1</v>
      </c>
      <c r="J97" s="30">
        <v>7</v>
      </c>
      <c r="K97" s="34">
        <v>4</v>
      </c>
      <c r="L97" s="34">
        <v>6</v>
      </c>
      <c r="M97" s="44"/>
      <c r="N97" s="44"/>
    </row>
    <row r="98" spans="1:14" x14ac:dyDescent="0.25">
      <c r="A98" s="128"/>
      <c r="B98" s="129"/>
      <c r="C98" s="129"/>
      <c r="D98" s="129"/>
      <c r="E98" s="129"/>
      <c r="F98" s="130"/>
      <c r="G98" s="121"/>
      <c r="H98" s="6" t="s">
        <v>79</v>
      </c>
      <c r="I98" s="30">
        <v>1</v>
      </c>
      <c r="J98" s="30">
        <v>0</v>
      </c>
      <c r="K98" s="34">
        <v>0</v>
      </c>
      <c r="L98" s="34">
        <v>3</v>
      </c>
      <c r="M98" s="44"/>
      <c r="N98" s="44"/>
    </row>
    <row r="99" spans="1:14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</row>
    <row r="100" spans="1:14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4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4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</row>
    <row r="105" spans="1:14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1:14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  <row r="107" spans="1:14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</row>
    <row r="108" spans="1:14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1:14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</row>
    <row r="110" spans="1:14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</row>
    <row r="111" spans="1:14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</row>
    <row r="112" spans="1:14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ht="15.75" x14ac:dyDescent="0.25">
      <c r="A113" s="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x14ac:dyDescent="0.25">
      <c r="A114" s="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x14ac:dyDescent="0.25">
      <c r="A115" s="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x14ac:dyDescent="0.25">
      <c r="A116" s="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x14ac:dyDescent="0.25">
      <c r="A117" s="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x14ac:dyDescent="0.25">
      <c r="A118" s="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x14ac:dyDescent="0.25">
      <c r="A119" s="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x14ac:dyDescent="0.25">
      <c r="A120" s="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x14ac:dyDescent="0.25">
      <c r="A121" s="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x14ac:dyDescent="0.25">
      <c r="A122" s="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x14ac:dyDescent="0.25">
      <c r="A123" s="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x14ac:dyDescent="0.25">
      <c r="A124" s="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x14ac:dyDescent="0.25">
      <c r="A125" s="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x14ac:dyDescent="0.25">
      <c r="A126" s="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x14ac:dyDescent="0.25">
      <c r="A127" s="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x14ac:dyDescent="0.25">
      <c r="A128" s="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x14ac:dyDescent="0.25">
      <c r="A129" s="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x14ac:dyDescent="0.25">
      <c r="A130" s="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x14ac:dyDescent="0.25">
      <c r="A137" s="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x14ac:dyDescent="0.25">
      <c r="A138" s="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x14ac:dyDescent="0.25">
      <c r="A139" s="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x14ac:dyDescent="0.25">
      <c r="A142" s="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x14ac:dyDescent="0.25">
      <c r="A144" s="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x14ac:dyDescent="0.25">
      <c r="A145" s="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x14ac:dyDescent="0.25">
      <c r="A146" s="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x14ac:dyDescent="0.25">
      <c r="A147" s="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x14ac:dyDescent="0.25">
      <c r="A148" s="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x14ac:dyDescent="0.25">
      <c r="A149" s="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x14ac:dyDescent="0.25">
      <c r="A150" s="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x14ac:dyDescent="0.25">
      <c r="A151" s="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x14ac:dyDescent="0.25">
      <c r="A152" s="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x14ac:dyDescent="0.25">
      <c r="A153" s="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x14ac:dyDescent="0.25">
      <c r="A154" s="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x14ac:dyDescent="0.25">
      <c r="A155" s="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x14ac:dyDescent="0.25">
      <c r="A156" s="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x14ac:dyDescent="0.25">
      <c r="A157" s="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x14ac:dyDescent="0.25">
      <c r="A158" s="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x14ac:dyDescent="0.25">
      <c r="A159" s="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x14ac:dyDescent="0.25">
      <c r="A160" s="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x14ac:dyDescent="0.25">
      <c r="A161" s="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x14ac:dyDescent="0.25">
      <c r="A162" s="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x14ac:dyDescent="0.25">
      <c r="A163" s="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x14ac:dyDescent="0.25">
      <c r="A164" s="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x14ac:dyDescent="0.25">
      <c r="A165" s="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x14ac:dyDescent="0.25">
      <c r="A166" s="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x14ac:dyDescent="0.25">
      <c r="A167" s="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x14ac:dyDescent="0.25">
      <c r="A168" s="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x14ac:dyDescent="0.25">
      <c r="A169" s="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x14ac:dyDescent="0.25">
      <c r="A170" s="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x14ac:dyDescent="0.25">
      <c r="A171" s="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x14ac:dyDescent="0.25">
      <c r="A172" s="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x14ac:dyDescent="0.25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x14ac:dyDescent="0.25">
      <c r="A174" s="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x14ac:dyDescent="0.25">
      <c r="A175" s="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x14ac:dyDescent="0.25">
      <c r="A176" s="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x14ac:dyDescent="0.25">
      <c r="A177" s="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x14ac:dyDescent="0.25">
      <c r="A178" s="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x14ac:dyDescent="0.25">
      <c r="A179" s="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x14ac:dyDescent="0.25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x14ac:dyDescent="0.25">
      <c r="A181" s="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x14ac:dyDescent="0.25">
      <c r="A182" s="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x14ac:dyDescent="0.25">
      <c r="A183" s="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x14ac:dyDescent="0.25">
      <c r="A184" s="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x14ac:dyDescent="0.25">
      <c r="A185" s="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x14ac:dyDescent="0.25">
      <c r="A186" s="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x14ac:dyDescent="0.25">
      <c r="A187" s="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x14ac:dyDescent="0.25">
      <c r="A188" s="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x14ac:dyDescent="0.25">
      <c r="A189" s="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x14ac:dyDescent="0.25">
      <c r="A190" s="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x14ac:dyDescent="0.25">
      <c r="A191" s="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x14ac:dyDescent="0.25">
      <c r="A192" s="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x14ac:dyDescent="0.25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x14ac:dyDescent="0.25">
      <c r="A194" s="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x14ac:dyDescent="0.25">
      <c r="A195" s="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x14ac:dyDescent="0.25">
      <c r="A196" s="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x14ac:dyDescent="0.25">
      <c r="A197" s="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</sheetData>
  <mergeCells count="19">
    <mergeCell ref="G92:G98"/>
    <mergeCell ref="A92:F98"/>
    <mergeCell ref="A87:B87"/>
    <mergeCell ref="A89:B89"/>
    <mergeCell ref="I8:N10"/>
    <mergeCell ref="A3:N6"/>
    <mergeCell ref="G12:H13"/>
    <mergeCell ref="F12:F14"/>
    <mergeCell ref="E11:E14"/>
    <mergeCell ref="D11:D14"/>
    <mergeCell ref="B8:B14"/>
    <mergeCell ref="I11:J11"/>
    <mergeCell ref="K11:L11"/>
    <mergeCell ref="M11:N11"/>
    <mergeCell ref="D10:H10"/>
    <mergeCell ref="F11:H11"/>
    <mergeCell ref="A8:A14"/>
    <mergeCell ref="C8:C14"/>
    <mergeCell ref="D8:H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КОНДАКОВА ЕКАТЕРИНА ДМИТРИЕВНА</cp:lastModifiedBy>
  <cp:lastPrinted>2017-08-29T08:19:41Z</cp:lastPrinted>
  <dcterms:created xsi:type="dcterms:W3CDTF">2016-12-23T05:24:57Z</dcterms:created>
  <dcterms:modified xsi:type="dcterms:W3CDTF">2017-08-29T08:21:58Z</dcterms:modified>
</cp:coreProperties>
</file>